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hara\Downloads\"/>
    </mc:Choice>
  </mc:AlternateContent>
  <xr:revisionPtr revIDLastSave="0" documentId="13_ncr:1_{3A04C0FD-C64C-459B-A11E-E3B42AE937D8}" xr6:coauthVersionLast="47" xr6:coauthVersionMax="47" xr10:uidLastSave="{00000000-0000-0000-0000-000000000000}"/>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4" l="1"/>
  <c r="Q80" i="4"/>
  <c r="Q78" i="4"/>
  <c r="Q76" i="4"/>
  <c r="Q72" i="4"/>
  <c r="Q70" i="4"/>
  <c r="Q68" i="4"/>
  <c r="Q66" i="4"/>
  <c r="Q64" i="4"/>
  <c r="Q62" i="4"/>
  <c r="Q60" i="4"/>
  <c r="Q58" i="4"/>
  <c r="Q54" i="4"/>
  <c r="Q52" i="4"/>
  <c r="Q50" i="4"/>
  <c r="Q48" i="4"/>
  <c r="Q46" i="4"/>
  <c r="Q44" i="4"/>
  <c r="Q42" i="4"/>
  <c r="Q40" i="4"/>
  <c r="Q38" i="4"/>
  <c r="Q36" i="4"/>
  <c r="Q34" i="4"/>
  <c r="Q32" i="4"/>
  <c r="Q30" i="4"/>
  <c r="Q28" i="4"/>
  <c r="Q26" i="4"/>
  <c r="Q24" i="4"/>
  <c r="P83" i="4"/>
  <c r="P80" i="4"/>
  <c r="P78" i="4"/>
  <c r="P76" i="4"/>
  <c r="P72" i="4"/>
  <c r="P70" i="4"/>
  <c r="P66" i="4"/>
  <c r="P64" i="4"/>
  <c r="P62" i="4"/>
  <c r="P60" i="4"/>
  <c r="P58" i="4"/>
  <c r="P54" i="4"/>
  <c r="P52" i="4"/>
  <c r="P50" i="4"/>
  <c r="P48" i="4"/>
  <c r="P46" i="4"/>
  <c r="P44" i="4"/>
  <c r="P42" i="4"/>
  <c r="P40" i="4"/>
  <c r="P38" i="4"/>
  <c r="P36" i="4"/>
  <c r="P34" i="4"/>
  <c r="P32" i="4"/>
  <c r="P30" i="4"/>
  <c r="P28" i="4"/>
  <c r="P26" i="4"/>
  <c r="P24" i="4"/>
  <c r="Q22" i="4"/>
  <c r="P22" i="4"/>
  <c r="Q20" i="4"/>
  <c r="P20" i="4"/>
  <c r="Q18" i="4"/>
  <c r="P18" i="4"/>
  <c r="Q16" i="4"/>
  <c r="P16" i="4"/>
  <c r="Q14" i="4"/>
  <c r="P14" i="4"/>
  <c r="Q12" i="4"/>
  <c r="P12" i="4"/>
  <c r="Q10" i="4"/>
  <c r="P10" i="4"/>
  <c r="Q8" i="4"/>
  <c r="P8" i="4"/>
  <c r="Q6" i="4"/>
  <c r="P6" i="4"/>
  <c r="Q4" i="4"/>
  <c r="P4" i="4"/>
  <c r="O87" i="4"/>
  <c r="N87" i="4"/>
  <c r="M87" i="4"/>
  <c r="L87" i="4"/>
  <c r="K87" i="4"/>
  <c r="J87" i="4"/>
  <c r="I87" i="4"/>
  <c r="H87" i="4"/>
  <c r="G87" i="4"/>
  <c r="F87" i="4"/>
  <c r="E87" i="4"/>
  <c r="D87" i="4"/>
  <c r="C87" i="4"/>
  <c r="O86" i="4"/>
  <c r="N86" i="4"/>
  <c r="M86" i="4"/>
  <c r="L86" i="4"/>
  <c r="K86" i="4"/>
  <c r="J86" i="4"/>
  <c r="I86" i="4"/>
  <c r="H86" i="4"/>
  <c r="G86" i="4"/>
  <c r="F86" i="4"/>
  <c r="E86" i="4"/>
  <c r="D86" i="4"/>
  <c r="C86" i="4"/>
  <c r="O85" i="4"/>
  <c r="N85" i="4"/>
  <c r="M85" i="4"/>
  <c r="L85" i="4"/>
  <c r="K85" i="4"/>
  <c r="J85" i="4"/>
  <c r="I85" i="4"/>
  <c r="H85" i="4"/>
  <c r="G85" i="4"/>
  <c r="F85" i="4"/>
  <c r="E85" i="4"/>
  <c r="D85" i="4"/>
  <c r="C85" i="4"/>
  <c r="B87" i="4"/>
  <c r="B86" i="4"/>
  <c r="B85" i="4"/>
  <c r="O84" i="4"/>
  <c r="N84" i="4"/>
  <c r="M84" i="4"/>
  <c r="L84" i="4"/>
  <c r="K84" i="4"/>
  <c r="J84" i="4"/>
  <c r="I84" i="4"/>
  <c r="H84" i="4"/>
  <c r="G84" i="4"/>
  <c r="F84" i="4"/>
  <c r="E84" i="4"/>
  <c r="D84" i="4"/>
  <c r="C84" i="4"/>
  <c r="B84" i="4"/>
  <c r="R83" i="4"/>
  <c r="O83" i="4"/>
  <c r="N83" i="4"/>
  <c r="M83" i="4"/>
  <c r="L83" i="4"/>
  <c r="K83" i="4"/>
  <c r="J83" i="4"/>
  <c r="I83" i="4"/>
  <c r="H83" i="4"/>
  <c r="G83" i="4"/>
  <c r="F83" i="4"/>
  <c r="E83" i="4"/>
  <c r="D83" i="4"/>
  <c r="C83" i="4"/>
  <c r="B83" i="4"/>
  <c r="O82" i="4"/>
  <c r="N82" i="4"/>
  <c r="O81" i="4"/>
  <c r="N81" i="4"/>
  <c r="R80" i="4"/>
  <c r="O80" i="4"/>
  <c r="N80" i="4"/>
  <c r="O74" i="4"/>
  <c r="N74" i="4"/>
  <c r="M74" i="4"/>
  <c r="J74" i="4"/>
  <c r="O73" i="4"/>
  <c r="N73" i="4"/>
  <c r="M73" i="4"/>
  <c r="J73" i="4"/>
  <c r="R72" i="4"/>
  <c r="O72" i="4"/>
  <c r="N72" i="4"/>
  <c r="M72" i="4"/>
  <c r="J72" i="4"/>
  <c r="O56" i="4"/>
  <c r="N56" i="4"/>
  <c r="M56" i="4"/>
  <c r="L56" i="4"/>
  <c r="K56" i="4"/>
  <c r="J56" i="4"/>
  <c r="I56" i="4"/>
  <c r="H56" i="4"/>
  <c r="G56" i="4"/>
  <c r="F56" i="4"/>
  <c r="E56" i="4"/>
  <c r="D56" i="4"/>
  <c r="C56" i="4"/>
  <c r="B56" i="4"/>
  <c r="O55" i="4"/>
  <c r="N55" i="4"/>
  <c r="M55" i="4"/>
  <c r="L55" i="4"/>
  <c r="K55" i="4"/>
  <c r="J55" i="4"/>
  <c r="I55" i="4"/>
  <c r="H55" i="4"/>
  <c r="G55" i="4"/>
  <c r="F55" i="4"/>
  <c r="E55" i="4"/>
  <c r="D55" i="4"/>
  <c r="C55" i="4"/>
  <c r="B55" i="4"/>
  <c r="O54" i="4"/>
  <c r="N54" i="4"/>
  <c r="M54" i="4"/>
  <c r="L54" i="4"/>
  <c r="K54" i="4"/>
  <c r="J54" i="4"/>
  <c r="I54" i="4"/>
  <c r="H54" i="4"/>
  <c r="G54" i="4"/>
  <c r="F54" i="4"/>
  <c r="E54" i="4"/>
  <c r="D54" i="4"/>
  <c r="C54" i="4"/>
  <c r="B54" i="4"/>
  <c r="G65" i="3"/>
  <c r="G62" i="3"/>
  <c r="G60" i="3"/>
  <c r="G58" i="3"/>
  <c r="G54" i="3"/>
  <c r="G52" i="3"/>
  <c r="G50" i="3"/>
  <c r="G48" i="3"/>
  <c r="G46" i="3"/>
  <c r="G44" i="3"/>
  <c r="G42" i="3"/>
  <c r="G40" i="3"/>
  <c r="G38" i="3"/>
  <c r="G36" i="3"/>
  <c r="G34" i="3"/>
  <c r="G32" i="3"/>
  <c r="G28" i="3"/>
  <c r="G26" i="3"/>
  <c r="G24" i="3"/>
  <c r="G22" i="3"/>
  <c r="G20" i="3"/>
  <c r="G18" i="3"/>
  <c r="G16" i="3"/>
  <c r="G14" i="3"/>
  <c r="G12" i="3"/>
  <c r="G10" i="3"/>
  <c r="G8" i="3"/>
  <c r="G6" i="3"/>
  <c r="G4" i="3"/>
  <c r="F65" i="3"/>
  <c r="F62" i="3"/>
  <c r="F60" i="3"/>
  <c r="F58" i="3"/>
  <c r="F54" i="3"/>
  <c r="F52" i="3"/>
  <c r="F50" i="3"/>
  <c r="F48" i="3"/>
  <c r="F46" i="3"/>
  <c r="F44" i="3"/>
  <c r="F42" i="3"/>
  <c r="F40" i="3"/>
  <c r="F38" i="3"/>
  <c r="F36" i="3"/>
  <c r="F34" i="3"/>
  <c r="F32" i="3"/>
  <c r="F28" i="3"/>
  <c r="F24" i="3"/>
  <c r="F26" i="3"/>
  <c r="F22" i="3"/>
  <c r="F20" i="3"/>
  <c r="F18" i="3"/>
  <c r="F16" i="3"/>
  <c r="F14" i="3"/>
  <c r="F12" i="3"/>
  <c r="F10" i="3"/>
  <c r="F8" i="3"/>
  <c r="F6" i="3"/>
  <c r="F4" i="3"/>
  <c r="E63" i="3"/>
  <c r="D63" i="3"/>
  <c r="C63" i="3"/>
  <c r="C64" i="3" s="1"/>
  <c r="B63" i="3"/>
  <c r="B64" i="3" s="1"/>
  <c r="E69" i="3"/>
  <c r="D69" i="3"/>
  <c r="C69" i="3"/>
  <c r="E68" i="3"/>
  <c r="D68" i="3"/>
  <c r="C68" i="3"/>
  <c r="B68" i="3"/>
  <c r="E67" i="3"/>
  <c r="E66" i="3"/>
  <c r="D66" i="3"/>
  <c r="D67" i="3" s="1"/>
  <c r="C66" i="3"/>
  <c r="C67" i="3" s="1"/>
  <c r="H65" i="3"/>
  <c r="E65" i="3"/>
  <c r="D65" i="3"/>
  <c r="C65" i="3"/>
  <c r="B65" i="3"/>
  <c r="E64" i="3"/>
  <c r="D64" i="3"/>
  <c r="H62" i="3"/>
  <c r="E62" i="3"/>
  <c r="D62" i="3"/>
  <c r="C62" i="3"/>
  <c r="B62" i="3"/>
  <c r="E56" i="3"/>
  <c r="D56" i="3"/>
  <c r="C56" i="3"/>
  <c r="B56" i="3"/>
  <c r="E55" i="3"/>
  <c r="D55" i="3"/>
  <c r="C55" i="3"/>
  <c r="B55" i="3"/>
  <c r="H54" i="3"/>
  <c r="E54" i="3"/>
  <c r="D54" i="3"/>
  <c r="C54" i="3"/>
  <c r="B54" i="3"/>
  <c r="H55" i="2"/>
  <c r="H53" i="2"/>
  <c r="H49" i="2"/>
  <c r="H47" i="2"/>
  <c r="H45" i="2"/>
  <c r="H43" i="2"/>
  <c r="H41" i="2"/>
  <c r="H39" i="2"/>
  <c r="H37" i="2"/>
  <c r="H35" i="2"/>
  <c r="H33" i="2"/>
  <c r="H29" i="2"/>
  <c r="H27" i="2"/>
  <c r="H25" i="2"/>
  <c r="H21" i="2"/>
  <c r="H19" i="2"/>
  <c r="H17" i="2"/>
  <c r="H15" i="2"/>
  <c r="H13" i="2"/>
  <c r="H11" i="2"/>
  <c r="H9" i="2"/>
  <c r="H7" i="2"/>
  <c r="H5" i="2"/>
  <c r="G55" i="2"/>
  <c r="G53" i="2"/>
  <c r="G51" i="2"/>
  <c r="G49" i="2"/>
  <c r="G47" i="2"/>
  <c r="G45" i="2"/>
  <c r="G43" i="2"/>
  <c r="G41" i="2"/>
  <c r="G39" i="2"/>
  <c r="G37" i="2"/>
  <c r="G35" i="2"/>
  <c r="G33" i="2"/>
  <c r="G29" i="2"/>
  <c r="G27" i="2"/>
  <c r="G25" i="2"/>
  <c r="G21" i="2"/>
  <c r="G19" i="2"/>
  <c r="G17" i="2"/>
  <c r="G15" i="2"/>
  <c r="G13" i="2"/>
  <c r="G11" i="2"/>
  <c r="G9" i="2"/>
  <c r="G7" i="2"/>
  <c r="G5" i="2"/>
  <c r="F59" i="2"/>
  <c r="E59" i="2"/>
  <c r="D59" i="2"/>
  <c r="C59" i="2"/>
  <c r="F58" i="2"/>
  <c r="E58" i="2"/>
  <c r="D58" i="2"/>
  <c r="C58" i="2"/>
  <c r="F57" i="2"/>
  <c r="E57" i="2"/>
  <c r="D57" i="2"/>
  <c r="C57" i="2"/>
  <c r="B59" i="2"/>
  <c r="B58" i="2"/>
  <c r="B57" i="2"/>
  <c r="F56" i="2"/>
  <c r="E56" i="2"/>
  <c r="D56" i="2"/>
  <c r="C56" i="2"/>
  <c r="B56" i="2"/>
  <c r="I55" i="2"/>
  <c r="F55" i="2"/>
  <c r="E55" i="2"/>
  <c r="D55" i="2"/>
  <c r="C55" i="2"/>
  <c r="B55" i="2"/>
  <c r="H76" i="1"/>
  <c r="H73" i="1"/>
  <c r="H71" i="1"/>
  <c r="H69" i="1"/>
  <c r="H67" i="1"/>
  <c r="H65" i="1"/>
  <c r="H63" i="1"/>
  <c r="H61" i="1"/>
  <c r="H59" i="1"/>
  <c r="H55" i="1"/>
  <c r="H53" i="1"/>
  <c r="H51" i="1"/>
  <c r="H49" i="1"/>
  <c r="H47" i="1"/>
  <c r="H45" i="1"/>
  <c r="H43" i="1"/>
  <c r="H41" i="1"/>
  <c r="H39" i="1"/>
  <c r="H37" i="1"/>
  <c r="H35" i="1"/>
  <c r="H33" i="1"/>
  <c r="H31" i="1"/>
  <c r="H29" i="1"/>
  <c r="H27" i="1"/>
  <c r="H25" i="1"/>
  <c r="H21" i="1"/>
  <c r="H19" i="1"/>
  <c r="H17" i="1"/>
  <c r="H15" i="1"/>
  <c r="H13" i="1"/>
  <c r="H11" i="1"/>
  <c r="H9" i="1"/>
  <c r="H7" i="1"/>
  <c r="H5" i="1"/>
  <c r="G76" i="1"/>
  <c r="G73" i="1"/>
  <c r="G71" i="1"/>
  <c r="G67" i="1"/>
  <c r="G65" i="1"/>
  <c r="G63" i="1"/>
  <c r="G61" i="1"/>
  <c r="G59" i="1"/>
  <c r="G55" i="1"/>
  <c r="G53" i="1"/>
  <c r="G51" i="1"/>
  <c r="G49" i="1"/>
  <c r="G47" i="1"/>
  <c r="G45" i="1"/>
  <c r="G43" i="1"/>
  <c r="G41" i="1"/>
  <c r="G39" i="1"/>
  <c r="G37" i="1"/>
  <c r="G35" i="1"/>
  <c r="G33" i="1"/>
  <c r="G31" i="1"/>
  <c r="G29" i="1"/>
  <c r="G27" i="1"/>
  <c r="G25" i="1"/>
  <c r="G21" i="1"/>
  <c r="G19" i="1"/>
  <c r="G17" i="1"/>
  <c r="G15" i="1"/>
  <c r="G13" i="1"/>
  <c r="G11" i="1"/>
  <c r="G9" i="1"/>
  <c r="G7" i="1"/>
  <c r="G5" i="1"/>
  <c r="F80" i="1"/>
  <c r="E80" i="1"/>
  <c r="D80" i="1"/>
  <c r="C80" i="1"/>
  <c r="B80" i="1"/>
  <c r="F79" i="1"/>
  <c r="E79" i="1"/>
  <c r="D79" i="1"/>
  <c r="C79" i="1"/>
  <c r="B79" i="1"/>
  <c r="F78" i="1"/>
  <c r="E78" i="1"/>
  <c r="D78" i="1"/>
  <c r="C78" i="1"/>
  <c r="B78" i="1"/>
  <c r="F77" i="1"/>
  <c r="E77" i="1"/>
  <c r="D77" i="1"/>
  <c r="C77" i="1"/>
  <c r="B77" i="1"/>
  <c r="I76" i="1"/>
  <c r="F76" i="1"/>
  <c r="E76" i="1"/>
  <c r="D76" i="1"/>
  <c r="C76" i="1"/>
  <c r="B76" i="1"/>
  <c r="F74" i="1"/>
  <c r="E74" i="1"/>
  <c r="C74" i="1"/>
  <c r="B74" i="1"/>
  <c r="I73" i="1"/>
  <c r="F73" i="1"/>
  <c r="E73" i="1"/>
  <c r="C73" i="1"/>
  <c r="B73" i="1"/>
  <c r="I55" i="1"/>
  <c r="F55" i="1"/>
  <c r="E55" i="1"/>
  <c r="D55" i="1"/>
  <c r="C55" i="1"/>
  <c r="B55" i="1"/>
  <c r="B66" i="3" l="1"/>
  <c r="B69" i="3" l="1"/>
  <c r="B67" i="3"/>
</calcChain>
</file>

<file path=xl/sharedStrings.xml><?xml version="1.0" encoding="utf-8"?>
<sst xmlns="http://schemas.openxmlformats.org/spreadsheetml/2006/main" count="333" uniqueCount="78">
  <si>
    <t>GROSS DIRECT PREMIUM INCOME UNDERWRITTEN BY NON-LIFE INSURERS WITHIN INDIA  (SEGMENT WISE) : FOR THE PERIOD UPTO February 2026 (PROVISIONAL &amp; UNAUDITED ) IN FY 2025-26  (Rs. In Crs.)</t>
  </si>
  <si>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</si>
  <si>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</si>
  <si>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</si>
  <si>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</si>
  <si>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</si>
  <si>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</si>
  <si>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</si>
  <si>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</si>
  <si>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</si>
  <si>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</si>
  <si>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</si>
  <si>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</si>
  <si>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</si>
  <si>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</si>
  <si>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</si>
  <si>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</si>
  <si>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</si>
  <si>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</si>
  <si>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</si>
  <si>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</si>
  <si>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</si>
  <si>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</si>
  <si>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</si>
  <si>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</si>
  <si>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</si>
  <si>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</si>
  <si>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</si>
  <si>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</si>
  <si>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</si>
  <si>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</si>
  <si>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</si>
  <si>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</si>
  <si>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</si>
  <si>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</si>
  <si>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</si>
  <si>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</si>
  <si>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</si>
  <si>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</si>
  <si>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</si>
  <si>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</si>
  <si>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</si>
  <si>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</si>
  <si>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</si>
  <si>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</si>
  <si>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</si>
  <si>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</si>
  <si>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</si>
  <si>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</si>
  <si>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</si>
  <si>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</si>
  <si>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</si>
  <si>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</si>
  <si>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</si>
  <si>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</si>
  <si>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</si>
  <si>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</si>
  <si>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</si>
  <si>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</si>
  <si>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</si>
  <si>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</si>
  <si>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</si>
  <si>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</si>
  <si>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</si>
  <si>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</si>
  <si>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</si>
  <si>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</si>
  <si>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</si>
  <si>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</si>
  <si>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</si>
  <si>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</si>
  <si>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</si>
  <si>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</si>
  <si>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</si>
  <si>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</si>
  <si>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</si>
  <si>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GROSS DIRECT PREMIUM INCOME UNDERWRITTEN BY NON-LIFE INSURERS WITHIN INDIA  (SEGMENT WISE) : FOR THE PERIOD UPTO FEBRUARY 2026 (PROVISIONAL &amp; UNAUDITED ) IN FY 2025-26  (Rs. In Crs.)</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</si>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</sst>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sz val="12"/>
      <color theme="1"/>
      <name val="Calibri"/>
      <family val="2"/>
      <scheme val="minor"/>
    </font>
    <font>
      <b/>
      <sz val="11"/>
      <color theme="1"/>
      <name val="Aptos"/>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0" fillId="0" borderId="1" xfId="0" applyBorder="1"/>
    <xf numFmtId="0" fontId="0" fillId="0" borderId="1" xfId="0" applyBorder="1" applyAlignment="1">
      <alignment wrapText="1"/>
    </xf>
    <xf numFmtId="0" fontId="3" fillId="0" borderId="1" xfId="0" applyFont="1" applyBorder="1"/>
    <xf numFmtId="0" fontId="3" fillId="0" borderId="1" xfId="0" applyFont="1" applyBorder="1" applyAlignment="1">
      <alignment vertical="top" wrapText="1"/>
    </xf>
    <xf numFmtId="43" fontId="0" fillId="0" borderId="1" xfId="1" applyFont="1" applyBorder="1"/>
    <xf numFmtId="43" fontId="3" fillId="0" borderId="1" xfId="1" applyFont="1" applyBorder="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xf>
    <xf numFmtId="0" fontId="5" fillId="0" borderId="0" xfId="0" applyFont="1"/>
    <xf numFmtId="0" fontId="4" fillId="0" borderId="2" xfId="0" applyFont="1" applyBorder="1" applyAlignment="1">
      <alignment horizontal="center" vertical="top" wrapText="1"/>
    </xf>
    <xf numFmtId="0" fontId="2" fillId="0" borderId="2" xfId="0" applyFont="1" applyBorder="1" applyAlignment="1">
      <alignment horizontal="center" vertical="top" wrapText="1"/>
    </xf>
    <xf numFmtId="164" fontId="3" fillId="0" borderId="1" xfId="0" applyNumberFormat="1" applyFont="1" applyBorder="1"/>
    <xf numFmtId="10" fontId="1" fillId="0" borderId="1" xfId="2" applyNumberFormat="1" applyFont="1" applyBorder="1"/>
    <xf numFmtId="10" fontId="0" fillId="0" borderId="1" xfId="2" applyNumberFormat="1" applyFont="1" applyBorder="1"/>
    <xf numFmtId="0" fontId="6" fillId="0" borderId="0" xfId="0" applyFont="1" applyAlignment="1">
      <alignment horizontal="center" vertical="top" wrapText="1"/>
    </xf>
    <xf numFmtId="10" fontId="3" fillId="0" borderId="1" xfId="2" applyNumberFormat="1" applyFont="1" applyBorder="1"/>
    <xf numFmtId="164" fontId="0" fillId="0" borderId="1" xfId="0" applyNumberFormat="1" applyBorder="1"/>
    <xf numFmtId="43" fontId="1" fillId="0" borderId="1" xfId="1" applyFont="1" applyBorder="1"/>
    <xf numFmtId="43" fontId="3" fillId="0" borderId="1" xfId="0" applyNumberFormat="1" applyFont="1" applyBorder="1"/>
    <xf numFmtId="0" fontId="0" fillId="0" borderId="1" xfId="0" applyFont="1" applyBorder="1"/>
    <xf numFmtId="43" fontId="7" fillId="0" borderId="1" xfId="1" applyFont="1" applyBorder="1"/>
    <xf numFmtId="43" fontId="8" fillId="0" borderId="1" xfId="1"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2"/>
  <sheetViews>
    <sheetView topLeftCell="A60" workbookViewId="0">
      <selection activeCell="N73" sqref="N73"/>
    </sheetView>
  </sheetViews>
  <sheetFormatPr defaultRowHeight="14.4" x14ac:dyDescent="0.3"/>
  <cols>
    <col min="1" max="1" width="38.21875" customWidth="1"/>
    <col min="2" max="3" width="10.44140625" bestFit="1" customWidth="1"/>
    <col min="4" max="4" width="11.6640625" customWidth="1"/>
    <col min="5" max="5" width="9.44140625" bestFit="1" customWidth="1"/>
    <col min="6" max="6" width="11.88671875" customWidth="1"/>
    <col min="9" max="9" width="10.44140625" bestFit="1" customWidth="1"/>
  </cols>
  <sheetData>
    <row r="2" spans="1:9" ht="40.799999999999997" customHeight="1" x14ac:dyDescent="0.3">
      <c r="A2" s="12" t="s">
        <v>0</v>
      </c>
      <c r="B2" s="12"/>
      <c r="C2" s="12"/>
      <c r="D2" s="12"/>
      <c r="E2" s="12"/>
      <c r="F2" s="12"/>
      <c r="G2" s="12"/>
      <c r="H2" s="12"/>
      <c r="I2" s="12"/>
    </row>
    <row r="3" spans="1:9" ht="45.6" customHeight="1" x14ac:dyDescent="0.3">
      <c r="A3" s="3"/>
      <c r="B3" s="4" t="s">
        <v>1</v>
      </c>
      <c r="C3" s="4" t="s">
        <v>2</v>
      </c>
      <c r="D3" s="4" t="s">
        <v>3</v>
      </c>
      <c r="E3" s="4" t="s">
        <v>4</v>
      </c>
      <c r="F3" s="4" t="s">
        <v>5</v>
      </c>
      <c r="G3" s="4" t="s">
        <v>6</v>
      </c>
      <c r="H3" s="4" t="s">
        <v>7</v>
      </c>
      <c r="I3" s="4" t="s">
        <v>8</v>
      </c>
    </row>
    <row r="4" spans="1:9" x14ac:dyDescent="0.3">
      <c r="A4" s="3" t="s">
        <v>9</v>
      </c>
      <c r="B4" s="1"/>
      <c r="C4" s="1"/>
      <c r="D4" s="1"/>
      <c r="E4" s="1"/>
      <c r="F4" s="1"/>
      <c r="G4" s="1"/>
      <c r="H4" s="1"/>
      <c r="I4" s="1"/>
    </row>
    <row r="5" spans="1:9" x14ac:dyDescent="0.3">
      <c r="A5" s="1" t="s">
        <v>10</v>
      </c>
      <c r="B5" s="1">
        <v>136.46</v>
      </c>
      <c r="C5" s="1">
        <v>952.14</v>
      </c>
      <c r="D5" s="5">
        <v>0</v>
      </c>
      <c r="E5" s="1">
        <v>57.86</v>
      </c>
      <c r="F5" s="1">
        <v>1146.46</v>
      </c>
      <c r="G5" s="15">
        <f>(F5-F6)/F6</f>
        <v>0.36033128455824781</v>
      </c>
      <c r="H5" s="15">
        <f>F5/$F$76</f>
        <v>9.2139321443557298E-3</v>
      </c>
      <c r="I5" s="1">
        <v>303.68</v>
      </c>
    </row>
    <row r="6" spans="1:9" x14ac:dyDescent="0.3">
      <c r="A6" s="1" t="s">
        <v>11</v>
      </c>
      <c r="B6" s="1">
        <v>86.08</v>
      </c>
      <c r="C6" s="1">
        <v>724.65</v>
      </c>
      <c r="D6" s="5">
        <v>0</v>
      </c>
      <c r="E6" s="1">
        <v>32.049999999999997</v>
      </c>
      <c r="F6" s="1">
        <v>842.78</v>
      </c>
      <c r="G6" s="1"/>
      <c r="H6" s="1"/>
      <c r="I6" s="1"/>
    </row>
    <row r="7" spans="1:9" x14ac:dyDescent="0.3">
      <c r="A7" s="1" t="s">
        <v>12</v>
      </c>
      <c r="B7" s="1">
        <v>1090.67</v>
      </c>
      <c r="C7" s="1">
        <v>3367.07</v>
      </c>
      <c r="D7" s="1">
        <v>3562.21</v>
      </c>
      <c r="E7" s="1">
        <v>164.26</v>
      </c>
      <c r="F7" s="1">
        <v>8184.21</v>
      </c>
      <c r="G7" s="15">
        <f>(F7-F8)/F8</f>
        <v>8.2484412571522309E-2</v>
      </c>
      <c r="H7" s="15">
        <f>F7/$F$76</f>
        <v>6.577530449833191E-2</v>
      </c>
      <c r="I7" s="1">
        <v>623.63</v>
      </c>
    </row>
    <row r="8" spans="1:9" x14ac:dyDescent="0.3">
      <c r="A8" s="1" t="s">
        <v>11</v>
      </c>
      <c r="B8" s="1">
        <v>960.1</v>
      </c>
      <c r="C8" s="1">
        <v>3161.79</v>
      </c>
      <c r="D8" s="1">
        <v>3260.29</v>
      </c>
      <c r="E8" s="1">
        <v>178.4</v>
      </c>
      <c r="F8" s="1">
        <v>7560.58</v>
      </c>
      <c r="G8" s="1"/>
      <c r="H8" s="1"/>
      <c r="I8" s="1"/>
    </row>
    <row r="9" spans="1:9" x14ac:dyDescent="0.3">
      <c r="A9" s="1" t="s">
        <v>13</v>
      </c>
      <c r="B9" s="1">
        <v>337.75</v>
      </c>
      <c r="C9" s="1">
        <v>504.8</v>
      </c>
      <c r="D9" s="5">
        <v>0</v>
      </c>
      <c r="E9" s="1">
        <v>0.78</v>
      </c>
      <c r="F9" s="1">
        <v>843.33</v>
      </c>
      <c r="G9" s="15">
        <f>(F9-F10)/F10</f>
        <v>-2.8450513887408167E-4</v>
      </c>
      <c r="H9" s="15">
        <f>F9/$F$76</f>
        <v>6.7777204571459254E-3</v>
      </c>
      <c r="I9" s="1">
        <v>-0.24</v>
      </c>
    </row>
    <row r="10" spans="1:9" x14ac:dyDescent="0.3">
      <c r="A10" s="1" t="s">
        <v>11</v>
      </c>
      <c r="B10" s="1">
        <v>478.68</v>
      </c>
      <c r="C10" s="1">
        <v>357.52</v>
      </c>
      <c r="D10" s="1">
        <v>6.26</v>
      </c>
      <c r="E10" s="1">
        <v>1.1100000000000001</v>
      </c>
      <c r="F10" s="1">
        <v>843.57</v>
      </c>
      <c r="G10" s="1"/>
      <c r="H10" s="1"/>
      <c r="I10" s="1"/>
    </row>
    <row r="11" spans="1:9" x14ac:dyDescent="0.3">
      <c r="A11" s="1" t="s">
        <v>14</v>
      </c>
      <c r="B11" s="1">
        <v>175.79</v>
      </c>
      <c r="C11" s="1">
        <v>1263.8900000000001</v>
      </c>
      <c r="D11" s="5">
        <v>0</v>
      </c>
      <c r="E11" s="1">
        <v>5.43</v>
      </c>
      <c r="F11" s="1">
        <v>1445.11</v>
      </c>
      <c r="G11" s="15">
        <f>(F11-F12)/F12</f>
        <v>-0.14201661214384528</v>
      </c>
      <c r="H11" s="15">
        <f>F11/$F$76</f>
        <v>1.1614138723662324E-2</v>
      </c>
      <c r="I11" s="1">
        <v>-239.2</v>
      </c>
    </row>
    <row r="12" spans="1:9" x14ac:dyDescent="0.3">
      <c r="A12" s="1" t="s">
        <v>11</v>
      </c>
      <c r="B12" s="1">
        <v>169.49</v>
      </c>
      <c r="C12" s="1">
        <v>1460.82</v>
      </c>
      <c r="D12" s="1">
        <v>46.91</v>
      </c>
      <c r="E12" s="1">
        <v>7.09</v>
      </c>
      <c r="F12" s="1">
        <v>1684.31</v>
      </c>
      <c r="G12" s="1"/>
      <c r="H12" s="1"/>
      <c r="I12" s="1"/>
    </row>
    <row r="13" spans="1:9" x14ac:dyDescent="0.3">
      <c r="A13" s="1" t="s">
        <v>15</v>
      </c>
      <c r="B13" s="1">
        <v>66.92</v>
      </c>
      <c r="C13" s="1">
        <v>1287.1500000000001</v>
      </c>
      <c r="D13" s="5">
        <v>0</v>
      </c>
      <c r="E13" s="1">
        <v>14.61</v>
      </c>
      <c r="F13" s="1">
        <v>1368.68</v>
      </c>
      <c r="G13" s="15">
        <f>(F13-F14)/F14</f>
        <v>0.18134267810595742</v>
      </c>
      <c r="H13" s="15">
        <f>F13/$F$76</f>
        <v>1.0999881938608238E-2</v>
      </c>
      <c r="I13" s="1">
        <v>210.1</v>
      </c>
    </row>
    <row r="14" spans="1:9" x14ac:dyDescent="0.3">
      <c r="A14" s="1" t="s">
        <v>11</v>
      </c>
      <c r="B14" s="1">
        <v>59.22</v>
      </c>
      <c r="C14" s="1">
        <v>1093.3399999999999</v>
      </c>
      <c r="D14" s="5">
        <v>0</v>
      </c>
      <c r="E14" s="1">
        <v>6.02</v>
      </c>
      <c r="F14" s="1">
        <v>1158.58</v>
      </c>
      <c r="G14" s="1"/>
      <c r="H14" s="1"/>
      <c r="I14" s="1"/>
    </row>
    <row r="15" spans="1:9" x14ac:dyDescent="0.3">
      <c r="A15" s="1" t="s">
        <v>16</v>
      </c>
      <c r="B15" s="1">
        <v>4330.38</v>
      </c>
      <c r="C15" s="1">
        <v>1365.05</v>
      </c>
      <c r="D15" s="5">
        <v>0</v>
      </c>
      <c r="E15" s="1">
        <v>52.5</v>
      </c>
      <c r="F15" s="1">
        <v>5747.93</v>
      </c>
      <c r="G15" s="15">
        <f>(F15-F16)/F16</f>
        <v>0.13331387932071326</v>
      </c>
      <c r="H15" s="15">
        <f>F15/$F$76</f>
        <v>4.6195276756717751E-2</v>
      </c>
      <c r="I15" s="1">
        <v>676.14</v>
      </c>
    </row>
    <row r="16" spans="1:9" x14ac:dyDescent="0.3">
      <c r="A16" s="1" t="s">
        <v>11</v>
      </c>
      <c r="B16" s="1">
        <v>3598.15</v>
      </c>
      <c r="C16" s="1">
        <v>1442.98</v>
      </c>
      <c r="D16" s="5">
        <v>0</v>
      </c>
      <c r="E16" s="1">
        <v>30.66</v>
      </c>
      <c r="F16" s="1">
        <v>5071.79</v>
      </c>
      <c r="G16" s="1"/>
      <c r="H16" s="1"/>
      <c r="I16" s="1"/>
    </row>
    <row r="17" spans="1:9" x14ac:dyDescent="0.3">
      <c r="A17" s="1" t="s">
        <v>17</v>
      </c>
      <c r="B17" s="1">
        <v>2028.17</v>
      </c>
      <c r="C17" s="1">
        <v>5659.18</v>
      </c>
      <c r="D17" s="5">
        <v>0</v>
      </c>
      <c r="E17" s="1">
        <v>261.62</v>
      </c>
      <c r="F17" s="1">
        <v>7948.97</v>
      </c>
      <c r="G17" s="15">
        <f>(F17-F18)/F18</f>
        <v>0.18427466813664872</v>
      </c>
      <c r="H17" s="15">
        <f>F17/$F$76</f>
        <v>6.3884714859235706E-2</v>
      </c>
      <c r="I17" s="1">
        <v>1236.8699999999999</v>
      </c>
    </row>
    <row r="18" spans="1:9" x14ac:dyDescent="0.3">
      <c r="A18" s="1" t="s">
        <v>11</v>
      </c>
      <c r="B18" s="1">
        <v>1352.95</v>
      </c>
      <c r="C18" s="1">
        <v>5139.2</v>
      </c>
      <c r="D18" s="5">
        <v>0</v>
      </c>
      <c r="E18" s="1">
        <v>219.95</v>
      </c>
      <c r="F18" s="1">
        <v>6712.1</v>
      </c>
      <c r="G18" s="1"/>
      <c r="H18" s="1"/>
      <c r="I18" s="1"/>
    </row>
    <row r="19" spans="1:9" x14ac:dyDescent="0.3">
      <c r="A19" s="1" t="s">
        <v>18</v>
      </c>
      <c r="B19" s="1">
        <v>278.54000000000002</v>
      </c>
      <c r="C19" s="1">
        <v>523.99</v>
      </c>
      <c r="D19" s="5">
        <v>0</v>
      </c>
      <c r="E19" s="1">
        <v>1.61</v>
      </c>
      <c r="F19" s="1">
        <v>804.14</v>
      </c>
      <c r="G19" s="15">
        <f>(F19-F20)/F20</f>
        <v>8.4214216373638281E-2</v>
      </c>
      <c r="H19" s="15">
        <f>F19/$F$76</f>
        <v>6.4627561315372681E-3</v>
      </c>
      <c r="I19" s="1">
        <v>62.46</v>
      </c>
    </row>
    <row r="20" spans="1:9" x14ac:dyDescent="0.3">
      <c r="A20" s="1" t="s">
        <v>11</v>
      </c>
      <c r="B20" s="1">
        <v>234.34</v>
      </c>
      <c r="C20" s="1">
        <v>505.67</v>
      </c>
      <c r="D20" s="1">
        <v>-0.33</v>
      </c>
      <c r="E20" s="1">
        <v>2</v>
      </c>
      <c r="F20" s="1">
        <v>741.68</v>
      </c>
      <c r="G20" s="1"/>
      <c r="H20" s="1"/>
      <c r="I20" s="1"/>
    </row>
    <row r="21" spans="1:9" x14ac:dyDescent="0.3">
      <c r="A21" s="1" t="s">
        <v>19</v>
      </c>
      <c r="B21" s="1">
        <v>444</v>
      </c>
      <c r="C21" s="1">
        <v>1367.5</v>
      </c>
      <c r="D21" s="1">
        <v>346.44</v>
      </c>
      <c r="E21" s="1">
        <v>139.94999999999999</v>
      </c>
      <c r="F21" s="1">
        <v>2297.89</v>
      </c>
      <c r="G21" s="15">
        <f>(F21-F22)/F22</f>
        <v>0.26183507498338887</v>
      </c>
      <c r="H21" s="15">
        <f>F21/$F$76</f>
        <v>1.8467807455291581E-2</v>
      </c>
      <c r="I21" s="1">
        <v>476.82</v>
      </c>
    </row>
    <row r="22" spans="1:9" x14ac:dyDescent="0.3">
      <c r="A22" s="1" t="s">
        <v>11</v>
      </c>
      <c r="B22" s="1">
        <v>376.73</v>
      </c>
      <c r="C22" s="1">
        <v>1140.93</v>
      </c>
      <c r="D22" s="1">
        <v>186.9</v>
      </c>
      <c r="E22" s="1">
        <v>116.51</v>
      </c>
      <c r="F22" s="1">
        <v>1821.07</v>
      </c>
      <c r="G22" s="1"/>
      <c r="H22" s="1"/>
      <c r="I22" s="1"/>
    </row>
    <row r="23" spans="1:9" x14ac:dyDescent="0.3">
      <c r="A23" s="1" t="s">
        <v>20</v>
      </c>
      <c r="B23" s="1">
        <v>0.08</v>
      </c>
      <c r="C23" s="5">
        <v>0</v>
      </c>
      <c r="D23" s="5">
        <v>0</v>
      </c>
      <c r="E23" s="5">
        <v>0</v>
      </c>
      <c r="F23" s="1">
        <v>0.08</v>
      </c>
      <c r="G23" s="5">
        <v>0</v>
      </c>
      <c r="H23" s="5">
        <v>0</v>
      </c>
      <c r="I23" s="1">
        <v>0.08</v>
      </c>
    </row>
    <row r="24" spans="1:9" x14ac:dyDescent="0.3">
      <c r="A24" s="1" t="s">
        <v>11</v>
      </c>
      <c r="B24" s="5">
        <v>0</v>
      </c>
      <c r="C24" s="5">
        <v>0</v>
      </c>
      <c r="D24" s="5">
        <v>0</v>
      </c>
      <c r="E24" s="5">
        <v>0</v>
      </c>
      <c r="F24" s="5">
        <v>0</v>
      </c>
      <c r="G24" s="1"/>
      <c r="H24" s="1"/>
      <c r="I24" s="1"/>
    </row>
    <row r="25" spans="1:9" x14ac:dyDescent="0.3">
      <c r="A25" s="1" t="s">
        <v>21</v>
      </c>
      <c r="B25" s="1">
        <v>57.15</v>
      </c>
      <c r="C25" s="1">
        <v>365.72</v>
      </c>
      <c r="D25" s="5">
        <v>0</v>
      </c>
      <c r="E25" s="1">
        <v>33.53</v>
      </c>
      <c r="F25" s="1">
        <v>456.4</v>
      </c>
      <c r="G25" s="15">
        <f>(F25-F26)/F26</f>
        <v>0.35498619481637622</v>
      </c>
      <c r="H25" s="15">
        <f>F25/$F$76</f>
        <v>3.6680203676394772E-3</v>
      </c>
      <c r="I25" s="1">
        <v>119.57</v>
      </c>
    </row>
    <row r="26" spans="1:9" x14ac:dyDescent="0.3">
      <c r="A26" s="1" t="s">
        <v>11</v>
      </c>
      <c r="B26" s="1">
        <v>52.2</v>
      </c>
      <c r="C26" s="1">
        <v>271.58</v>
      </c>
      <c r="D26" s="5">
        <v>0</v>
      </c>
      <c r="E26" s="1">
        <v>13.05</v>
      </c>
      <c r="F26" s="1">
        <v>336.83</v>
      </c>
      <c r="G26" s="1"/>
      <c r="H26" s="1"/>
      <c r="I26" s="1"/>
    </row>
    <row r="27" spans="1:9" x14ac:dyDescent="0.3">
      <c r="A27" s="1" t="s">
        <v>22</v>
      </c>
      <c r="B27" s="1">
        <v>59.21</v>
      </c>
      <c r="C27" s="1">
        <v>780.26</v>
      </c>
      <c r="D27" s="5">
        <v>0</v>
      </c>
      <c r="E27" s="5">
        <v>0</v>
      </c>
      <c r="F27" s="1">
        <v>839.47</v>
      </c>
      <c r="G27" s="15">
        <f>(F27-F28)/F28</f>
        <v>0.29944893346955209</v>
      </c>
      <c r="H27" s="15">
        <f>F27/$F$76</f>
        <v>6.7466981989971779E-3</v>
      </c>
      <c r="I27" s="1">
        <v>193.45</v>
      </c>
    </row>
    <row r="28" spans="1:9" x14ac:dyDescent="0.3">
      <c r="A28" s="1" t="s">
        <v>11</v>
      </c>
      <c r="B28" s="1">
        <v>51.78</v>
      </c>
      <c r="C28" s="1">
        <v>594.24</v>
      </c>
      <c r="D28" s="5">
        <v>0</v>
      </c>
      <c r="E28" s="5">
        <v>0</v>
      </c>
      <c r="F28" s="1">
        <v>646.02</v>
      </c>
      <c r="G28" s="1"/>
      <c r="H28" s="1"/>
      <c r="I28" s="1"/>
    </row>
    <row r="29" spans="1:9" x14ac:dyDescent="0.3">
      <c r="A29" s="1" t="s">
        <v>23</v>
      </c>
      <c r="B29" s="1">
        <v>2326.6</v>
      </c>
      <c r="C29" s="1">
        <v>4682.18</v>
      </c>
      <c r="D29" s="1">
        <v>735.74</v>
      </c>
      <c r="E29" s="1">
        <v>3.45</v>
      </c>
      <c r="F29" s="1">
        <v>7747.97</v>
      </c>
      <c r="G29" s="15">
        <f>(F29-F30)/F30</f>
        <v>7.9933207795954905E-2</v>
      </c>
      <c r="H29" s="15">
        <f>F29/$F$76</f>
        <v>6.2269307116256882E-2</v>
      </c>
      <c r="I29" s="1">
        <v>573.48</v>
      </c>
    </row>
    <row r="30" spans="1:9" x14ac:dyDescent="0.3">
      <c r="A30" s="1" t="s">
        <v>11</v>
      </c>
      <c r="B30" s="1">
        <v>2154.0500000000002</v>
      </c>
      <c r="C30" s="1">
        <v>4621.37</v>
      </c>
      <c r="D30" s="1">
        <v>394.99</v>
      </c>
      <c r="E30" s="1">
        <v>4.08</v>
      </c>
      <c r="F30" s="1">
        <v>7174.49</v>
      </c>
      <c r="G30" s="1"/>
      <c r="H30" s="1"/>
      <c r="I30" s="1"/>
    </row>
    <row r="31" spans="1:9" x14ac:dyDescent="0.3">
      <c r="A31" s="1" t="s">
        <v>24</v>
      </c>
      <c r="B31" s="1">
        <v>61.22</v>
      </c>
      <c r="C31" s="1">
        <v>22.43</v>
      </c>
      <c r="D31" s="5">
        <v>0</v>
      </c>
      <c r="E31" s="5">
        <v>0</v>
      </c>
      <c r="F31" s="1">
        <v>83.65</v>
      </c>
      <c r="G31" s="15">
        <f>(F31-F32)/F32</f>
        <v>0.53824935638102245</v>
      </c>
      <c r="H31" s="15">
        <f>F31/$F$76</f>
        <v>6.7228287413024167E-4</v>
      </c>
      <c r="I31" s="1">
        <v>29.27</v>
      </c>
    </row>
    <row r="32" spans="1:9" x14ac:dyDescent="0.3">
      <c r="A32" s="1" t="s">
        <v>11</v>
      </c>
      <c r="B32" s="1">
        <v>49.62</v>
      </c>
      <c r="C32" s="1">
        <v>4.76</v>
      </c>
      <c r="D32" s="5">
        <v>0</v>
      </c>
      <c r="E32" s="5">
        <v>0</v>
      </c>
      <c r="F32" s="1">
        <v>54.38</v>
      </c>
      <c r="G32" s="1"/>
      <c r="H32" s="1"/>
      <c r="I32" s="1"/>
    </row>
    <row r="33" spans="1:9" x14ac:dyDescent="0.3">
      <c r="A33" s="1" t="s">
        <v>25</v>
      </c>
      <c r="B33" s="1">
        <v>2.2400000000000002</v>
      </c>
      <c r="C33" s="1">
        <v>126.77</v>
      </c>
      <c r="D33" s="5">
        <v>0</v>
      </c>
      <c r="E33" s="5">
        <v>0</v>
      </c>
      <c r="F33" s="1">
        <v>129.01</v>
      </c>
      <c r="G33" s="15">
        <f>(F33-F34)/F34</f>
        <v>3.6658227848101261</v>
      </c>
      <c r="H33" s="15">
        <f>F33/$F$76</f>
        <v>1.0368345916502387E-3</v>
      </c>
      <c r="I33" s="1">
        <v>101.36</v>
      </c>
    </row>
    <row r="34" spans="1:9" x14ac:dyDescent="0.3">
      <c r="A34" s="1" t="s">
        <v>11</v>
      </c>
      <c r="B34" s="1">
        <v>2.75</v>
      </c>
      <c r="C34" s="1">
        <v>24.9</v>
      </c>
      <c r="D34" s="5">
        <v>0</v>
      </c>
      <c r="E34" s="5">
        <v>0</v>
      </c>
      <c r="F34" s="1">
        <v>27.65</v>
      </c>
      <c r="G34" s="1"/>
      <c r="H34" s="1"/>
      <c r="I34" s="1"/>
    </row>
    <row r="35" spans="1:9" x14ac:dyDescent="0.3">
      <c r="A35" s="1" t="s">
        <v>26</v>
      </c>
      <c r="B35" s="1">
        <v>154.93</v>
      </c>
      <c r="C35" s="1">
        <v>745.83</v>
      </c>
      <c r="D35" s="5">
        <v>0</v>
      </c>
      <c r="E35" s="1">
        <v>1.52</v>
      </c>
      <c r="F35" s="1">
        <v>902.28</v>
      </c>
      <c r="G35" s="15">
        <f>(F35-F36)/F36</f>
        <v>0.39710755318819468</v>
      </c>
      <c r="H35" s="15">
        <f>F35/$F$76</f>
        <v>7.251493026541953E-3</v>
      </c>
      <c r="I35" s="1">
        <v>256.45999999999998</v>
      </c>
    </row>
    <row r="36" spans="1:9" x14ac:dyDescent="0.3">
      <c r="A36" s="1" t="s">
        <v>11</v>
      </c>
      <c r="B36" s="1">
        <v>166.19</v>
      </c>
      <c r="C36" s="1">
        <v>476.47</v>
      </c>
      <c r="D36" s="5">
        <v>0</v>
      </c>
      <c r="E36" s="1">
        <v>3.16</v>
      </c>
      <c r="F36" s="1">
        <v>645.82000000000005</v>
      </c>
      <c r="G36" s="1"/>
      <c r="H36" s="1"/>
      <c r="I36" s="1"/>
    </row>
    <row r="37" spans="1:9" x14ac:dyDescent="0.3">
      <c r="A37" s="1" t="s">
        <v>27</v>
      </c>
      <c r="B37" s="1">
        <v>360.75</v>
      </c>
      <c r="C37" s="1">
        <v>3426.51</v>
      </c>
      <c r="D37" s="5">
        <v>0</v>
      </c>
      <c r="E37" s="1">
        <v>1.08</v>
      </c>
      <c r="F37" s="1">
        <v>3788.34</v>
      </c>
      <c r="G37" s="15">
        <f>(F37-F38)/F38</f>
        <v>0.27104177151484654</v>
      </c>
      <c r="H37" s="15">
        <f>F37/$F$76</f>
        <v>3.0446337159385051E-2</v>
      </c>
      <c r="I37" s="1">
        <v>807.84</v>
      </c>
    </row>
    <row r="38" spans="1:9" x14ac:dyDescent="0.3">
      <c r="A38" s="1" t="s">
        <v>11</v>
      </c>
      <c r="B38" s="1">
        <v>353.18</v>
      </c>
      <c r="C38" s="1">
        <v>2626.31</v>
      </c>
      <c r="D38" s="5">
        <v>0</v>
      </c>
      <c r="E38" s="1">
        <v>1.01</v>
      </c>
      <c r="F38" s="1">
        <v>2980.5</v>
      </c>
      <c r="G38" s="1"/>
      <c r="H38" s="1"/>
      <c r="I38" s="1"/>
    </row>
    <row r="39" spans="1:9" x14ac:dyDescent="0.3">
      <c r="A39" s="1" t="s">
        <v>28</v>
      </c>
      <c r="B39" s="1">
        <v>6.85</v>
      </c>
      <c r="C39" s="1">
        <v>5.45</v>
      </c>
      <c r="D39" s="5">
        <v>0</v>
      </c>
      <c r="E39" s="5">
        <v>0</v>
      </c>
      <c r="F39" s="1">
        <v>12.3</v>
      </c>
      <c r="G39" s="15">
        <f>(F39-F40)/F40</f>
        <v>3.0460526315789478</v>
      </c>
      <c r="H39" s="15">
        <f>F39/$F$76</f>
        <v>9.8853309644972772E-5</v>
      </c>
      <c r="I39" s="1">
        <v>9.26</v>
      </c>
    </row>
    <row r="40" spans="1:9" x14ac:dyDescent="0.3">
      <c r="A40" s="1" t="s">
        <v>11</v>
      </c>
      <c r="B40" s="1">
        <v>3.01</v>
      </c>
      <c r="C40" s="1">
        <v>0.02</v>
      </c>
      <c r="D40" s="5">
        <v>0</v>
      </c>
      <c r="E40" s="1">
        <v>0.01</v>
      </c>
      <c r="F40" s="1">
        <v>3.04</v>
      </c>
      <c r="G40" s="1"/>
      <c r="H40" s="1"/>
      <c r="I40" s="1"/>
    </row>
    <row r="41" spans="1:9" x14ac:dyDescent="0.3">
      <c r="A41" s="1" t="s">
        <v>29</v>
      </c>
      <c r="B41" s="1">
        <v>1470.02</v>
      </c>
      <c r="C41" s="1">
        <v>1934.37</v>
      </c>
      <c r="D41" s="1">
        <v>22.43</v>
      </c>
      <c r="E41" s="1">
        <v>459.77</v>
      </c>
      <c r="F41" s="1">
        <v>3886.59</v>
      </c>
      <c r="G41" s="15">
        <f>(F41-F42)/F42</f>
        <v>0.28666913853263865</v>
      </c>
      <c r="H41" s="15">
        <f>F41/$F$76</f>
        <v>3.1235958108378432E-2</v>
      </c>
      <c r="I41" s="1">
        <v>865.93</v>
      </c>
    </row>
    <row r="42" spans="1:9" x14ac:dyDescent="0.3">
      <c r="A42" s="1" t="s">
        <v>11</v>
      </c>
      <c r="B42" s="1">
        <v>1023.49</v>
      </c>
      <c r="C42" s="1">
        <v>1583.51</v>
      </c>
      <c r="D42" s="5">
        <v>0</v>
      </c>
      <c r="E42" s="1">
        <v>413.66</v>
      </c>
      <c r="F42" s="1">
        <v>3020.66</v>
      </c>
      <c r="G42" s="1"/>
      <c r="H42" s="1"/>
      <c r="I42" s="1"/>
    </row>
    <row r="43" spans="1:9" x14ac:dyDescent="0.3">
      <c r="A43" s="1" t="s">
        <v>30</v>
      </c>
      <c r="B43" s="1">
        <v>3247.82</v>
      </c>
      <c r="C43" s="1">
        <v>13883.5</v>
      </c>
      <c r="D43" s="1">
        <v>3237.58</v>
      </c>
      <c r="E43" s="1">
        <v>5.73</v>
      </c>
      <c r="F43" s="1">
        <v>20374.63</v>
      </c>
      <c r="G43" s="15">
        <f>(F43-F44)/F44</f>
        <v>0.12304001843197074</v>
      </c>
      <c r="H43" s="15">
        <f>F43/$F$76</f>
        <v>0.16374793563347573</v>
      </c>
      <c r="I43" s="1">
        <v>2232.2399999999998</v>
      </c>
    </row>
    <row r="44" spans="1:9" x14ac:dyDescent="0.3">
      <c r="A44" s="1" t="s">
        <v>11</v>
      </c>
      <c r="B44" s="1">
        <v>3023.22</v>
      </c>
      <c r="C44" s="1">
        <v>12343.9</v>
      </c>
      <c r="D44" s="1">
        <v>2768.83</v>
      </c>
      <c r="E44" s="1">
        <v>6.44</v>
      </c>
      <c r="F44" s="1">
        <v>18142.39</v>
      </c>
      <c r="G44" s="1"/>
      <c r="H44" s="1"/>
      <c r="I44" s="1"/>
    </row>
    <row r="45" spans="1:9" x14ac:dyDescent="0.3">
      <c r="A45" s="1" t="s">
        <v>31</v>
      </c>
      <c r="B45" s="1">
        <v>1789.46</v>
      </c>
      <c r="C45" s="1">
        <v>5686.32</v>
      </c>
      <c r="D45" s="1">
        <v>593.22</v>
      </c>
      <c r="E45" s="1">
        <v>2.87</v>
      </c>
      <c r="F45" s="1">
        <v>8071.87</v>
      </c>
      <c r="G45" s="15">
        <f>(F45-F46)/F46</f>
        <v>9.8318207176193606E-2</v>
      </c>
      <c r="H45" s="15">
        <f>F45/$F$76</f>
        <v>6.4872444270241164E-2</v>
      </c>
      <c r="I45" s="1">
        <v>722.57</v>
      </c>
    </row>
    <row r="46" spans="1:9" x14ac:dyDescent="0.3">
      <c r="A46" s="1" t="s">
        <v>11</v>
      </c>
      <c r="B46" s="1">
        <v>1650.46</v>
      </c>
      <c r="C46" s="1">
        <v>5263.53</v>
      </c>
      <c r="D46" s="1">
        <v>431.87</v>
      </c>
      <c r="E46" s="1">
        <v>3.44</v>
      </c>
      <c r="F46" s="1">
        <v>7349.3</v>
      </c>
      <c r="G46" s="1"/>
      <c r="H46" s="1"/>
      <c r="I46" s="1"/>
    </row>
    <row r="47" spans="1:9" x14ac:dyDescent="0.3">
      <c r="A47" s="1" t="s">
        <v>32</v>
      </c>
      <c r="B47" s="1">
        <v>1601.18</v>
      </c>
      <c r="C47" s="1">
        <v>3658.89</v>
      </c>
      <c r="D47" s="1">
        <v>1778.07</v>
      </c>
      <c r="E47" s="1">
        <v>3.23</v>
      </c>
      <c r="F47" s="1">
        <v>7041.37</v>
      </c>
      <c r="G47" s="15">
        <f>(F47-F48)/F48</f>
        <v>9.9054903031958463E-2</v>
      </c>
      <c r="H47" s="15">
        <f>F47/$F$76</f>
        <v>5.6590465767058687E-2</v>
      </c>
      <c r="I47" s="1">
        <v>634.62</v>
      </c>
    </row>
    <row r="48" spans="1:9" x14ac:dyDescent="0.3">
      <c r="A48" s="1" t="s">
        <v>11</v>
      </c>
      <c r="B48" s="1">
        <v>1521.54</v>
      </c>
      <c r="C48" s="1">
        <v>3127.55</v>
      </c>
      <c r="D48" s="1">
        <v>1753.97</v>
      </c>
      <c r="E48" s="1">
        <v>3.69</v>
      </c>
      <c r="F48" s="1">
        <v>6406.75</v>
      </c>
      <c r="G48" s="1"/>
      <c r="H48" s="1"/>
      <c r="I48" s="1"/>
    </row>
    <row r="49" spans="1:9" x14ac:dyDescent="0.3">
      <c r="A49" s="1" t="s">
        <v>33</v>
      </c>
      <c r="B49" s="1">
        <v>96.82</v>
      </c>
      <c r="C49" s="1">
        <v>1050.99</v>
      </c>
      <c r="D49" s="1">
        <v>17.27</v>
      </c>
      <c r="E49" s="1">
        <v>21.43</v>
      </c>
      <c r="F49" s="1">
        <v>1186.51</v>
      </c>
      <c r="G49" s="15">
        <f>(F49-F50)/F50</f>
        <v>0.28037423518112847</v>
      </c>
      <c r="H49" s="15">
        <f>F49/$F$76</f>
        <v>9.5358081647850916E-3</v>
      </c>
      <c r="I49" s="1">
        <v>259.82</v>
      </c>
    </row>
    <row r="50" spans="1:9" x14ac:dyDescent="0.3">
      <c r="A50" s="1" t="s">
        <v>11</v>
      </c>
      <c r="B50" s="1">
        <v>91.52</v>
      </c>
      <c r="C50" s="1">
        <v>801.69</v>
      </c>
      <c r="D50" s="1">
        <v>17.760000000000002</v>
      </c>
      <c r="E50" s="1">
        <v>15.72</v>
      </c>
      <c r="F50" s="1">
        <v>926.69</v>
      </c>
      <c r="G50" s="1"/>
      <c r="H50" s="1"/>
      <c r="I50" s="1"/>
    </row>
    <row r="51" spans="1:9" x14ac:dyDescent="0.3">
      <c r="A51" s="1" t="s">
        <v>34</v>
      </c>
      <c r="B51" s="1">
        <v>6.55</v>
      </c>
      <c r="C51" s="1">
        <v>335.53</v>
      </c>
      <c r="D51" s="5">
        <v>0</v>
      </c>
      <c r="E51" s="1">
        <v>1.71</v>
      </c>
      <c r="F51" s="1">
        <v>343.79</v>
      </c>
      <c r="G51" s="15">
        <f>(F51-F52)/F52</f>
        <v>3.7637329469998877E-2</v>
      </c>
      <c r="H51" s="15">
        <f>F51/$F$76</f>
        <v>2.7629901888492022E-3</v>
      </c>
      <c r="I51" s="1">
        <v>12.47</v>
      </c>
    </row>
    <row r="52" spans="1:9" x14ac:dyDescent="0.3">
      <c r="A52" s="1" t="s">
        <v>11</v>
      </c>
      <c r="B52" s="1">
        <v>7.43</v>
      </c>
      <c r="C52" s="1">
        <v>319.48</v>
      </c>
      <c r="D52" s="5">
        <v>0</v>
      </c>
      <c r="E52" s="1">
        <v>4.41</v>
      </c>
      <c r="F52" s="1">
        <v>331.32</v>
      </c>
      <c r="G52" s="1"/>
      <c r="H52" s="1"/>
      <c r="I52" s="1"/>
    </row>
    <row r="53" spans="1:9" x14ac:dyDescent="0.3">
      <c r="A53" s="1" t="s">
        <v>35</v>
      </c>
      <c r="B53" s="1">
        <v>87.06</v>
      </c>
      <c r="C53" s="1">
        <v>565.87</v>
      </c>
      <c r="D53" s="5">
        <v>0</v>
      </c>
      <c r="E53" s="1">
        <v>2.0099999999999998</v>
      </c>
      <c r="F53" s="1">
        <v>654.94000000000005</v>
      </c>
      <c r="G53" s="15">
        <f>(F53-F54)/F54</f>
        <v>6.2472624628911809E-2</v>
      </c>
      <c r="H53" s="14">
        <f>F53/$F$76</f>
        <v>5.2636574486893059E-3</v>
      </c>
      <c r="I53" s="1">
        <v>38.51</v>
      </c>
    </row>
    <row r="54" spans="1:9" x14ac:dyDescent="0.3">
      <c r="A54" s="1" t="s">
        <v>11</v>
      </c>
      <c r="B54" s="1">
        <v>85.31</v>
      </c>
      <c r="C54" s="1">
        <v>530.75</v>
      </c>
      <c r="D54" s="5">
        <v>0</v>
      </c>
      <c r="E54" s="1">
        <v>0.37</v>
      </c>
      <c r="F54" s="1">
        <v>616.42999999999995</v>
      </c>
      <c r="G54" s="1"/>
      <c r="H54" s="1"/>
      <c r="I54" s="1"/>
    </row>
    <row r="55" spans="1:9" x14ac:dyDescent="0.3">
      <c r="A55" s="3" t="s">
        <v>36</v>
      </c>
      <c r="B55" s="6">
        <f t="shared" ref="B55:F55" si="0">SUM(B5+B7+B9+B11+B13+B15+B17+B19+B21+B23+B25+B27+B29+B31+B33+B35+B37+B39+B41+B43+B45+B47+B49+B51+B53)</f>
        <v>20216.62</v>
      </c>
      <c r="C55" s="6">
        <f t="shared" si="0"/>
        <v>53561.39</v>
      </c>
      <c r="D55" s="6">
        <f t="shared" si="0"/>
        <v>10292.960000000001</v>
      </c>
      <c r="E55" s="6">
        <f t="shared" si="0"/>
        <v>1234.9499999999998</v>
      </c>
      <c r="F55" s="6">
        <f t="shared" si="0"/>
        <v>85305.919999999998</v>
      </c>
      <c r="G55" s="17">
        <f>(F55-F56)/F56</f>
        <v>0.13591694559947956</v>
      </c>
      <c r="H55" s="17">
        <f>F55/$F$76</f>
        <v>0.68559126213896548</v>
      </c>
      <c r="I55" s="6">
        <f t="shared" ref="I55" si="1">SUM(I5+I7+I9+I11+I13+I15+I17+I19+I21+I23+I25+I27+I29+I31+I33+I35+I37+I39+I41+I43+I45+I47+I49+I51+I53)</f>
        <v>10207.19</v>
      </c>
    </row>
    <row r="56" spans="1:9" x14ac:dyDescent="0.3">
      <c r="A56" s="1" t="s">
        <v>37</v>
      </c>
      <c r="B56" s="1">
        <v>17551.490000000002</v>
      </c>
      <c r="C56" s="1">
        <v>47616.959999999999</v>
      </c>
      <c r="D56" s="1">
        <v>8867.4500000000007</v>
      </c>
      <c r="E56" s="1">
        <v>1062.83</v>
      </c>
      <c r="F56" s="1">
        <v>75098.73</v>
      </c>
      <c r="G56" s="1"/>
      <c r="H56" s="1"/>
      <c r="I56" s="1"/>
    </row>
    <row r="57" spans="1:9" x14ac:dyDescent="0.3">
      <c r="A57" s="1" t="s">
        <v>38</v>
      </c>
      <c r="B57" s="1">
        <v>15.18</v>
      </c>
      <c r="C57" s="1">
        <v>12.48</v>
      </c>
      <c r="D57" s="1">
        <v>16.079999999999998</v>
      </c>
      <c r="E57" s="1">
        <v>16.190000000000001</v>
      </c>
      <c r="F57" s="1">
        <v>13.59</v>
      </c>
      <c r="G57" s="1"/>
      <c r="H57" s="1"/>
      <c r="I57" s="1"/>
    </row>
    <row r="58" spans="1:9" x14ac:dyDescent="0.3">
      <c r="A58" s="3" t="s">
        <v>39</v>
      </c>
      <c r="B58" s="1"/>
      <c r="C58" s="1"/>
      <c r="D58" s="1"/>
      <c r="E58" s="1"/>
      <c r="F58" s="1"/>
      <c r="G58" s="1"/>
      <c r="H58" s="1"/>
      <c r="I58" s="1"/>
    </row>
    <row r="59" spans="1:9" x14ac:dyDescent="0.3">
      <c r="A59" s="1" t="s">
        <v>75</v>
      </c>
      <c r="B59" s="1">
        <v>4922.6899999999996</v>
      </c>
      <c r="C59" s="1">
        <v>2448.6999999999998</v>
      </c>
      <c r="D59" s="5">
        <v>0</v>
      </c>
      <c r="E59" s="1">
        <v>13.52</v>
      </c>
      <c r="F59" s="1">
        <v>7384.91</v>
      </c>
      <c r="G59" s="15">
        <f>(F59-F60)/F60</f>
        <v>0.26449607890140753</v>
      </c>
      <c r="H59" s="14">
        <f>F59/$F$76</f>
        <v>5.9351446742297219E-2</v>
      </c>
      <c r="I59" s="1">
        <v>1544.71</v>
      </c>
    </row>
    <row r="60" spans="1:9" x14ac:dyDescent="0.3">
      <c r="A60" s="1" t="s">
        <v>11</v>
      </c>
      <c r="B60" s="1">
        <v>3872.73</v>
      </c>
      <c r="C60" s="1">
        <v>1950.67</v>
      </c>
      <c r="D60" s="5">
        <v>0</v>
      </c>
      <c r="E60" s="1">
        <v>16.8</v>
      </c>
      <c r="F60" s="1">
        <v>5840.2</v>
      </c>
      <c r="G60" s="1"/>
      <c r="H60" s="1"/>
      <c r="I60" s="1"/>
    </row>
    <row r="61" spans="1:9" x14ac:dyDescent="0.3">
      <c r="A61" s="1" t="s">
        <v>41</v>
      </c>
      <c r="B61" s="1">
        <v>1829.99</v>
      </c>
      <c r="C61" s="1">
        <v>3295.53</v>
      </c>
      <c r="D61" s="5">
        <v>0</v>
      </c>
      <c r="E61" s="1">
        <v>27.59</v>
      </c>
      <c r="F61" s="1">
        <v>5153.1099999999997</v>
      </c>
      <c r="G61" s="15">
        <f>(F61-F62)/F62</f>
        <v>0.34830752163185419</v>
      </c>
      <c r="H61" s="14">
        <f>F61/$F$76</f>
        <v>4.1414794997122403E-2</v>
      </c>
      <c r="I61" s="1">
        <v>1331.2</v>
      </c>
    </row>
    <row r="62" spans="1:9" x14ac:dyDescent="0.3">
      <c r="A62" s="1" t="s">
        <v>11</v>
      </c>
      <c r="B62" s="1">
        <v>1246.1600000000001</v>
      </c>
      <c r="C62" s="1">
        <v>2529.09</v>
      </c>
      <c r="D62" s="5">
        <v>0</v>
      </c>
      <c r="E62" s="1">
        <v>46.66</v>
      </c>
      <c r="F62" s="1">
        <v>3821.91</v>
      </c>
      <c r="G62" s="1"/>
      <c r="H62" s="1"/>
      <c r="I62" s="1"/>
    </row>
    <row r="63" spans="1:9" x14ac:dyDescent="0.3">
      <c r="A63" s="1" t="s">
        <v>42</v>
      </c>
      <c r="B63" s="1">
        <v>5696.29</v>
      </c>
      <c r="C63" s="1">
        <v>2836.87</v>
      </c>
      <c r="D63" s="5">
        <v>0</v>
      </c>
      <c r="E63" s="1">
        <v>102.11</v>
      </c>
      <c r="F63" s="1">
        <v>8635.27</v>
      </c>
      <c r="G63" s="15">
        <f>(F63-F64)/F64</f>
        <v>0.18989823828913566</v>
      </c>
      <c r="H63" s="14">
        <f>F63/$F$76</f>
        <v>6.9400408063247473E-2</v>
      </c>
      <c r="I63" s="1">
        <v>1378.12</v>
      </c>
    </row>
    <row r="64" spans="1:9" x14ac:dyDescent="0.3">
      <c r="A64" s="1" t="s">
        <v>11</v>
      </c>
      <c r="B64" s="1">
        <v>4471.34</v>
      </c>
      <c r="C64" s="1">
        <v>2678.5</v>
      </c>
      <c r="D64" s="5">
        <v>0</v>
      </c>
      <c r="E64" s="1">
        <v>107.31</v>
      </c>
      <c r="F64" s="1">
        <v>7257.15</v>
      </c>
      <c r="G64" s="1"/>
      <c r="H64" s="1"/>
      <c r="I64" s="1"/>
    </row>
    <row r="65" spans="1:9" x14ac:dyDescent="0.3">
      <c r="A65" s="1" t="s">
        <v>43</v>
      </c>
      <c r="B65" s="1">
        <v>74.08</v>
      </c>
      <c r="C65" s="1">
        <v>35.549999999999997</v>
      </c>
      <c r="D65" s="5">
        <v>0</v>
      </c>
      <c r="E65" s="5">
        <v>0</v>
      </c>
      <c r="F65" s="1">
        <v>109.63</v>
      </c>
      <c r="G65" s="15">
        <f>(F65-F66)/F66</f>
        <v>10.396049896049895</v>
      </c>
      <c r="H65" s="14">
        <f>F65/$F$76</f>
        <v>8.8108035255108643E-4</v>
      </c>
      <c r="I65" s="1">
        <v>100.01</v>
      </c>
    </row>
    <row r="66" spans="1:9" x14ac:dyDescent="0.3">
      <c r="A66" s="1" t="s">
        <v>11</v>
      </c>
      <c r="B66" s="1">
        <v>8.43</v>
      </c>
      <c r="C66" s="1">
        <v>1.19</v>
      </c>
      <c r="D66" s="5">
        <v>0</v>
      </c>
      <c r="E66" s="5">
        <v>0</v>
      </c>
      <c r="F66" s="1">
        <v>9.6199999999999992</v>
      </c>
      <c r="G66" s="1"/>
      <c r="H66" s="1"/>
      <c r="I66" s="1"/>
    </row>
    <row r="67" spans="1:9" x14ac:dyDescent="0.3">
      <c r="A67" s="1" t="s">
        <v>44</v>
      </c>
      <c r="B67" s="1">
        <v>948.67</v>
      </c>
      <c r="C67" s="1">
        <v>971.82</v>
      </c>
      <c r="D67" s="5">
        <v>0</v>
      </c>
      <c r="E67" s="1">
        <v>1.88</v>
      </c>
      <c r="F67" s="1">
        <v>1922.37</v>
      </c>
      <c r="G67" s="15">
        <f>(F67-F68)/F68</f>
        <v>0.2485921942284833</v>
      </c>
      <c r="H67" s="14">
        <f>F67/$F$76</f>
        <v>1.5449807874976121E-2</v>
      </c>
      <c r="I67" s="1">
        <v>382.74</v>
      </c>
    </row>
    <row r="68" spans="1:9" x14ac:dyDescent="0.3">
      <c r="A68" s="1" t="s">
        <v>11</v>
      </c>
      <c r="B68" s="1">
        <v>725.44</v>
      </c>
      <c r="C68" s="1">
        <v>811.55</v>
      </c>
      <c r="D68" s="5">
        <v>0</v>
      </c>
      <c r="E68" s="1">
        <v>2.64</v>
      </c>
      <c r="F68" s="1">
        <v>1539.63</v>
      </c>
      <c r="G68" s="1"/>
      <c r="H68" s="1"/>
      <c r="I68" s="1"/>
    </row>
    <row r="69" spans="1:9" x14ac:dyDescent="0.3">
      <c r="A69" s="1" t="s">
        <v>45</v>
      </c>
      <c r="B69" s="1">
        <v>7.57</v>
      </c>
      <c r="C69" s="1">
        <v>19.37</v>
      </c>
      <c r="D69" s="5">
        <v>0</v>
      </c>
      <c r="E69" s="5">
        <v>0</v>
      </c>
      <c r="F69" s="1">
        <v>26.94</v>
      </c>
      <c r="G69" s="5">
        <v>0</v>
      </c>
      <c r="H69" s="14">
        <f>F69/$F$76</f>
        <v>2.1651285868581842E-4</v>
      </c>
      <c r="I69" s="1">
        <v>26.94</v>
      </c>
    </row>
    <row r="70" spans="1:9" x14ac:dyDescent="0.3">
      <c r="A70" s="1" t="s">
        <v>11</v>
      </c>
      <c r="B70" s="5">
        <v>0</v>
      </c>
      <c r="C70" s="5">
        <v>0</v>
      </c>
      <c r="D70" s="5">
        <v>0</v>
      </c>
      <c r="E70" s="5">
        <v>0</v>
      </c>
      <c r="F70" s="5">
        <v>0</v>
      </c>
      <c r="G70" s="1"/>
      <c r="H70" s="1"/>
      <c r="I70" s="1"/>
    </row>
    <row r="71" spans="1:9" x14ac:dyDescent="0.3">
      <c r="A71" s="1" t="s">
        <v>46</v>
      </c>
      <c r="B71" s="1">
        <v>15256.1</v>
      </c>
      <c r="C71" s="1">
        <v>624.83000000000004</v>
      </c>
      <c r="D71" s="5">
        <v>0</v>
      </c>
      <c r="E71" s="1">
        <v>7.71</v>
      </c>
      <c r="F71" s="1">
        <v>15888.64</v>
      </c>
      <c r="G71" s="15">
        <f>(F71-F72)/F72</f>
        <v>0.10860593256112676</v>
      </c>
      <c r="H71" s="14">
        <f>F71/$F$76</f>
        <v>0.12769468697215447</v>
      </c>
      <c r="I71" s="1">
        <v>1556.55</v>
      </c>
    </row>
    <row r="72" spans="1:9" x14ac:dyDescent="0.3">
      <c r="A72" s="1" t="s">
        <v>11</v>
      </c>
      <c r="B72" s="1">
        <v>13296.5</v>
      </c>
      <c r="C72" s="1">
        <v>1026.8499999999999</v>
      </c>
      <c r="D72" s="5">
        <v>0</v>
      </c>
      <c r="E72" s="1">
        <v>8.74</v>
      </c>
      <c r="F72" s="1">
        <v>14332.09</v>
      </c>
      <c r="G72" s="1"/>
      <c r="H72" s="1"/>
      <c r="I72" s="1"/>
    </row>
    <row r="73" spans="1:9" x14ac:dyDescent="0.3">
      <c r="A73" s="3" t="s">
        <v>47</v>
      </c>
      <c r="B73" s="3">
        <f>SUM(B59+B61+B63+B65+B67+B69+B71)</f>
        <v>28735.39</v>
      </c>
      <c r="C73" s="3">
        <f>SUM(C59+C61+C63+C65+C67+C69+C71)</f>
        <v>10232.669999999998</v>
      </c>
      <c r="D73" s="6">
        <v>0</v>
      </c>
      <c r="E73" s="3">
        <f>SUM(E59+E61+E63+E65+E67+E69+E71)</f>
        <v>152.81</v>
      </c>
      <c r="F73" s="3">
        <f>SUM(F59+F61+F63+F65+F67+F69+F71)</f>
        <v>39120.869999999995</v>
      </c>
      <c r="G73" s="17">
        <f>(F73-F74)/F74</f>
        <v>0.19268763376279666</v>
      </c>
      <c r="H73" s="17">
        <f>F73/$F$76</f>
        <v>0.31440873786103457</v>
      </c>
      <c r="I73" s="3">
        <f>SUM(I59+I61+I63+I65+I67+I69+I71)</f>
        <v>6320.2699999999995</v>
      </c>
    </row>
    <row r="74" spans="1:9" x14ac:dyDescent="0.3">
      <c r="A74" s="1" t="s">
        <v>37</v>
      </c>
      <c r="B74" s="1">
        <f>SUM(B60+B62+B64+B66+B68+B70+B72)</f>
        <v>23620.6</v>
      </c>
      <c r="C74" s="1">
        <f>SUM(C60+C62+C64+C66+C68+C70+C72)</f>
        <v>8997.85</v>
      </c>
      <c r="D74" s="5">
        <v>0</v>
      </c>
      <c r="E74" s="1">
        <f>SUM(E60+E62+E64+E66+E68+E70+E72)</f>
        <v>182.14999999999998</v>
      </c>
      <c r="F74" s="1">
        <f>SUM(F60+F62+F64+F66+F68+F70+F72)</f>
        <v>32800.600000000006</v>
      </c>
      <c r="G74" s="1"/>
      <c r="H74" s="1"/>
      <c r="I74" s="1"/>
    </row>
    <row r="75" spans="1:9" x14ac:dyDescent="0.3">
      <c r="A75" s="1" t="s">
        <v>38</v>
      </c>
      <c r="B75" s="1">
        <v>21.65</v>
      </c>
      <c r="C75" s="1">
        <v>13.72</v>
      </c>
      <c r="D75" s="5">
        <v>0</v>
      </c>
      <c r="E75" s="1">
        <v>-16.11</v>
      </c>
      <c r="F75" s="1">
        <v>19.27</v>
      </c>
      <c r="G75" s="1"/>
      <c r="H75" s="1"/>
      <c r="I75" s="1"/>
    </row>
    <row r="76" spans="1:9" x14ac:dyDescent="0.3">
      <c r="A76" s="3" t="s">
        <v>48</v>
      </c>
      <c r="B76" s="13">
        <f t="shared" ref="B76:F77" si="2">SUM(B55+B73)</f>
        <v>48952.009999999995</v>
      </c>
      <c r="C76" s="13">
        <f t="shared" si="2"/>
        <v>63794.06</v>
      </c>
      <c r="D76" s="13">
        <f t="shared" si="2"/>
        <v>10292.960000000001</v>
      </c>
      <c r="E76" s="13">
        <f t="shared" si="2"/>
        <v>1387.7599999999998</v>
      </c>
      <c r="F76" s="13">
        <f t="shared" si="2"/>
        <v>124426.79</v>
      </c>
      <c r="G76" s="17">
        <f>(F76-F77)/F77</f>
        <v>0.15317481582137712</v>
      </c>
      <c r="H76" s="17">
        <f>F76/$F$76</f>
        <v>1</v>
      </c>
      <c r="I76" s="13">
        <f t="shared" ref="I76" si="3">SUM(I55+I73)</f>
        <v>16527.46</v>
      </c>
    </row>
    <row r="77" spans="1:9" x14ac:dyDescent="0.3">
      <c r="A77" s="1" t="s">
        <v>37</v>
      </c>
      <c r="B77" s="5">
        <f t="shared" si="2"/>
        <v>41172.089999999997</v>
      </c>
      <c r="C77" s="5">
        <f t="shared" si="2"/>
        <v>56614.81</v>
      </c>
      <c r="D77" s="5">
        <f t="shared" si="2"/>
        <v>8867.4500000000007</v>
      </c>
      <c r="E77" s="5">
        <f t="shared" si="2"/>
        <v>1244.98</v>
      </c>
      <c r="F77" s="5">
        <f t="shared" si="2"/>
        <v>107899.33</v>
      </c>
      <c r="G77" s="1"/>
      <c r="H77" s="1"/>
      <c r="I77" s="1"/>
    </row>
    <row r="78" spans="1:9" x14ac:dyDescent="0.3">
      <c r="A78" s="1" t="s">
        <v>38</v>
      </c>
      <c r="B78" s="14">
        <f t="shared" ref="B78:F78" si="4">(B76-B77)/B77</f>
        <v>0.18896101703848406</v>
      </c>
      <c r="C78" s="14">
        <f t="shared" si="4"/>
        <v>0.12680869193060967</v>
      </c>
      <c r="D78" s="14">
        <f t="shared" si="4"/>
        <v>0.16075760224190722</v>
      </c>
      <c r="E78" s="14">
        <f t="shared" si="4"/>
        <v>0.11468457324615636</v>
      </c>
      <c r="F78" s="14">
        <f t="shared" si="4"/>
        <v>0.15317481582137712</v>
      </c>
      <c r="G78" s="1"/>
      <c r="H78" s="1"/>
      <c r="I78" s="1"/>
    </row>
    <row r="79" spans="1:9" x14ac:dyDescent="0.3">
      <c r="A79" s="1" t="s">
        <v>49</v>
      </c>
      <c r="B79" s="15">
        <f>B76/$F$76</f>
        <v>0.39342017904665061</v>
      </c>
      <c r="C79" s="15">
        <f t="shared" ref="C79:F79" si="5">C76/$F$76</f>
        <v>0.51270357452763993</v>
      </c>
      <c r="D79" s="15">
        <f t="shared" si="5"/>
        <v>8.2723021304334871E-2</v>
      </c>
      <c r="E79" s="15">
        <f t="shared" si="5"/>
        <v>1.1153225121374583E-2</v>
      </c>
      <c r="F79" s="15">
        <f t="shared" si="5"/>
        <v>1</v>
      </c>
      <c r="G79" s="1"/>
      <c r="H79" s="1"/>
      <c r="I79" s="1"/>
    </row>
    <row r="80" spans="1:9" x14ac:dyDescent="0.3">
      <c r="A80" s="1" t="s">
        <v>50</v>
      </c>
      <c r="B80" s="15">
        <f>B77/$F$77</f>
        <v>0.38157873640179224</v>
      </c>
      <c r="C80" s="15">
        <f t="shared" ref="C80:F80" si="6">C77/$F$77</f>
        <v>0.52470029239291849</v>
      </c>
      <c r="D80" s="15">
        <f t="shared" si="6"/>
        <v>8.2182623376808733E-2</v>
      </c>
      <c r="E80" s="15">
        <f t="shared" si="6"/>
        <v>1.1538347828480492E-2</v>
      </c>
      <c r="F80" s="15">
        <f t="shared" si="6"/>
        <v>1</v>
      </c>
      <c r="G80" s="1"/>
      <c r="H80" s="1"/>
      <c r="I80" s="1"/>
    </row>
    <row r="82" spans="1:9" ht="58.2" customHeight="1" x14ac:dyDescent="0.3">
      <c r="A82" s="16" t="s">
        <v>77</v>
      </c>
      <c r="B82" s="16"/>
      <c r="C82" s="16"/>
      <c r="D82" s="16"/>
      <c r="E82" s="16"/>
      <c r="F82" s="16"/>
      <c r="G82" s="16"/>
      <c r="H82" s="16"/>
      <c r="I82" s="16"/>
    </row>
  </sheetData>
  <mergeCells count="2">
    <mergeCell ref="A2:I2"/>
    <mergeCell ref="A82:I8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61"/>
  <sheetViews>
    <sheetView workbookViewId="0">
      <selection activeCell="M9" sqref="M9"/>
    </sheetView>
  </sheetViews>
  <sheetFormatPr defaultRowHeight="14.4" x14ac:dyDescent="0.3"/>
  <cols>
    <col min="1" max="1" width="38.33203125" customWidth="1"/>
    <col min="2" max="2" width="13" customWidth="1"/>
    <col min="5" max="6" width="9.44140625" bestFit="1" customWidth="1"/>
  </cols>
  <sheetData>
    <row r="2" spans="1:16" ht="38.4" customHeight="1" x14ac:dyDescent="0.3">
      <c r="A2" s="11" t="s">
        <v>0</v>
      </c>
      <c r="B2" s="11"/>
      <c r="C2" s="11"/>
      <c r="D2" s="11"/>
      <c r="E2" s="11"/>
      <c r="F2" s="11"/>
      <c r="G2" s="11"/>
      <c r="H2" s="11"/>
      <c r="I2" s="11"/>
    </row>
    <row r="3" spans="1:16" ht="57.6" x14ac:dyDescent="0.3">
      <c r="A3" s="1"/>
      <c r="B3" s="4" t="s">
        <v>51</v>
      </c>
      <c r="C3" s="4" t="s">
        <v>52</v>
      </c>
      <c r="D3" s="4" t="s">
        <v>53</v>
      </c>
      <c r="E3" s="4" t="s">
        <v>54</v>
      </c>
      <c r="F3" s="4" t="s">
        <v>5</v>
      </c>
      <c r="G3" s="4" t="s">
        <v>6</v>
      </c>
      <c r="H3" s="4" t="s">
        <v>7</v>
      </c>
      <c r="I3" s="4" t="s">
        <v>8</v>
      </c>
    </row>
    <row r="4" spans="1:16" x14ac:dyDescent="0.3">
      <c r="A4" s="1" t="s">
        <v>9</v>
      </c>
      <c r="B4" s="1"/>
      <c r="C4" s="1"/>
      <c r="D4" s="1"/>
      <c r="E4" s="1"/>
      <c r="F4" s="1"/>
      <c r="G4" s="1"/>
      <c r="H4" s="1"/>
      <c r="I4" s="1"/>
    </row>
    <row r="5" spans="1:16" x14ac:dyDescent="0.3">
      <c r="A5" s="1" t="s">
        <v>10</v>
      </c>
      <c r="B5" s="5">
        <v>0</v>
      </c>
      <c r="C5" s="5">
        <v>0</v>
      </c>
      <c r="D5" s="5">
        <v>0</v>
      </c>
      <c r="E5" s="1">
        <v>37.6</v>
      </c>
      <c r="F5" s="1">
        <v>37.6</v>
      </c>
      <c r="G5" s="15">
        <f>(F5-F6)/F6</f>
        <v>-0.30729550478997786</v>
      </c>
      <c r="H5" s="15">
        <f>F5/$F$55</f>
        <v>6.7983915294934499E-3</v>
      </c>
      <c r="I5" s="1">
        <v>-16.68</v>
      </c>
    </row>
    <row r="6" spans="1:16" x14ac:dyDescent="0.3">
      <c r="A6" s="1" t="s">
        <v>11</v>
      </c>
      <c r="B6" s="5">
        <v>0</v>
      </c>
      <c r="C6" s="5">
        <v>0</v>
      </c>
      <c r="D6" s="5">
        <v>0</v>
      </c>
      <c r="E6" s="1">
        <v>54.28</v>
      </c>
      <c r="F6" s="1">
        <v>54.28</v>
      </c>
      <c r="G6" s="1"/>
      <c r="H6" s="1"/>
      <c r="I6" s="1"/>
    </row>
    <row r="7" spans="1:16" x14ac:dyDescent="0.3">
      <c r="A7" s="1" t="s">
        <v>12</v>
      </c>
      <c r="B7" s="1">
        <v>77.489999999999995</v>
      </c>
      <c r="C7" s="1">
        <v>9.6300000000000008</v>
      </c>
      <c r="D7" s="1">
        <v>95.78</v>
      </c>
      <c r="E7" s="1">
        <v>538.70000000000005</v>
      </c>
      <c r="F7" s="1">
        <v>721.6</v>
      </c>
      <c r="G7" s="15">
        <f>(F7-F8)/F8</f>
        <v>0.12105393984588628</v>
      </c>
      <c r="H7" s="15">
        <f>F7/$F$55</f>
        <v>0.1304712587149594</v>
      </c>
      <c r="I7" s="1">
        <v>77.92</v>
      </c>
    </row>
    <row r="8" spans="1:16" x14ac:dyDescent="0.3">
      <c r="A8" s="1" t="s">
        <v>11</v>
      </c>
      <c r="B8" s="1">
        <v>68.13</v>
      </c>
      <c r="C8" s="1">
        <v>0.51</v>
      </c>
      <c r="D8" s="1">
        <v>100.41</v>
      </c>
      <c r="E8" s="1">
        <v>474.63</v>
      </c>
      <c r="F8" s="1">
        <v>643.67999999999995</v>
      </c>
      <c r="G8" s="1"/>
      <c r="H8" s="1"/>
      <c r="I8" s="1"/>
    </row>
    <row r="9" spans="1:16" x14ac:dyDescent="0.3">
      <c r="A9" s="1" t="s">
        <v>13</v>
      </c>
      <c r="B9" s="1">
        <v>9.69</v>
      </c>
      <c r="C9" s="1">
        <v>13.13</v>
      </c>
      <c r="D9" s="1">
        <v>1.1100000000000001</v>
      </c>
      <c r="E9" s="5">
        <v>0</v>
      </c>
      <c r="F9" s="1">
        <v>23.93</v>
      </c>
      <c r="G9" s="15">
        <f>(F9-F10)/F10</f>
        <v>0.11095636025998146</v>
      </c>
      <c r="H9" s="15">
        <f>F9/$F$55</f>
        <v>4.3267422686377194E-3</v>
      </c>
      <c r="I9" s="1">
        <v>2.39</v>
      </c>
    </row>
    <row r="10" spans="1:16" x14ac:dyDescent="0.3">
      <c r="A10" s="1" t="s">
        <v>11</v>
      </c>
      <c r="B10" s="1">
        <v>8.56</v>
      </c>
      <c r="C10" s="1">
        <v>11.67</v>
      </c>
      <c r="D10" s="1">
        <v>1.31</v>
      </c>
      <c r="E10" s="5">
        <v>0</v>
      </c>
      <c r="F10" s="1">
        <v>21.54</v>
      </c>
      <c r="G10" s="1"/>
      <c r="H10" s="1"/>
      <c r="I10" s="1"/>
    </row>
    <row r="11" spans="1:16" ht="15.6" x14ac:dyDescent="0.3">
      <c r="A11" s="1" t="s">
        <v>14</v>
      </c>
      <c r="B11" s="1">
        <v>34.58</v>
      </c>
      <c r="C11" s="1">
        <v>0.5</v>
      </c>
      <c r="D11" s="1">
        <v>36.39</v>
      </c>
      <c r="E11" s="5">
        <v>0</v>
      </c>
      <c r="F11" s="1">
        <v>71.47</v>
      </c>
      <c r="G11" s="15">
        <f>(F11-F12)/F12</f>
        <v>3.1610854503464167E-2</v>
      </c>
      <c r="H11" s="15">
        <f>F11/$F$55</f>
        <v>1.292236815459832E-2</v>
      </c>
      <c r="I11" s="1">
        <v>2.19</v>
      </c>
      <c r="P11" s="10"/>
    </row>
    <row r="12" spans="1:16" x14ac:dyDescent="0.3">
      <c r="A12" s="1" t="s">
        <v>11</v>
      </c>
      <c r="B12" s="1">
        <v>34.97</v>
      </c>
      <c r="C12" s="1">
        <v>0.16</v>
      </c>
      <c r="D12" s="1">
        <v>34.15</v>
      </c>
      <c r="E12" s="5">
        <v>0</v>
      </c>
      <c r="F12" s="1">
        <v>69.28</v>
      </c>
      <c r="G12" s="1"/>
      <c r="H12" s="1"/>
      <c r="I12" s="1"/>
    </row>
    <row r="13" spans="1:16" x14ac:dyDescent="0.3">
      <c r="A13" s="1" t="s">
        <v>15</v>
      </c>
      <c r="B13" s="1">
        <v>78.680000000000007</v>
      </c>
      <c r="C13" s="1">
        <v>0.99</v>
      </c>
      <c r="D13" s="5">
        <v>0</v>
      </c>
      <c r="E13" s="1">
        <v>128.26</v>
      </c>
      <c r="F13" s="1">
        <v>207.93</v>
      </c>
      <c r="G13" s="15">
        <f>(F13-F14)/F14</f>
        <v>0.67739593417231381</v>
      </c>
      <c r="H13" s="15">
        <f>F13/$F$55</f>
        <v>3.7595466774669496E-2</v>
      </c>
      <c r="I13" s="1">
        <v>83.97</v>
      </c>
    </row>
    <row r="14" spans="1:16" x14ac:dyDescent="0.3">
      <c r="A14" s="1" t="s">
        <v>11</v>
      </c>
      <c r="B14" s="1">
        <v>67.930000000000007</v>
      </c>
      <c r="C14" s="1">
        <v>0.18</v>
      </c>
      <c r="D14" s="5">
        <v>0</v>
      </c>
      <c r="E14" s="1">
        <v>55.85</v>
      </c>
      <c r="F14" s="1">
        <v>123.96</v>
      </c>
      <c r="G14" s="1"/>
      <c r="H14" s="1"/>
      <c r="I14" s="1"/>
    </row>
    <row r="15" spans="1:16" x14ac:dyDescent="0.3">
      <c r="A15" s="1" t="s">
        <v>16</v>
      </c>
      <c r="B15" s="1">
        <v>37.42</v>
      </c>
      <c r="C15" s="1">
        <v>9.19</v>
      </c>
      <c r="D15" s="1">
        <v>0.1</v>
      </c>
      <c r="E15" s="1">
        <v>617.72</v>
      </c>
      <c r="F15" s="1">
        <v>664.43</v>
      </c>
      <c r="G15" s="15">
        <f>(F15-F16)/F16</f>
        <v>-6.4675269981659845E-4</v>
      </c>
      <c r="H15" s="15">
        <f>F15/$F$55</f>
        <v>0.12013444904099288</v>
      </c>
      <c r="I15" s="1">
        <v>-0.43</v>
      </c>
    </row>
    <row r="16" spans="1:16" x14ac:dyDescent="0.3">
      <c r="A16" s="1" t="s">
        <v>11</v>
      </c>
      <c r="B16" s="1">
        <v>30.86</v>
      </c>
      <c r="C16" s="1">
        <v>4.58</v>
      </c>
      <c r="D16" s="1">
        <v>0.18</v>
      </c>
      <c r="E16" s="1">
        <v>629.24</v>
      </c>
      <c r="F16" s="1">
        <v>664.86</v>
      </c>
      <c r="G16" s="1"/>
      <c r="H16" s="1"/>
      <c r="I16" s="1"/>
    </row>
    <row r="17" spans="1:9" x14ac:dyDescent="0.3">
      <c r="A17" s="1" t="s">
        <v>17</v>
      </c>
      <c r="B17" s="1">
        <v>192.56</v>
      </c>
      <c r="C17" s="1">
        <v>11.41</v>
      </c>
      <c r="D17" s="1">
        <v>0.11</v>
      </c>
      <c r="E17" s="1">
        <v>730.18</v>
      </c>
      <c r="F17" s="1">
        <v>934.26</v>
      </c>
      <c r="G17" s="15">
        <f>(F17-F18)/F18</f>
        <v>-5.0548780487804888E-2</v>
      </c>
      <c r="H17" s="15">
        <f>F17/$F$55</f>
        <v>0.16892194867937632</v>
      </c>
      <c r="I17" s="1">
        <v>-49.74</v>
      </c>
    </row>
    <row r="18" spans="1:9" x14ac:dyDescent="0.3">
      <c r="A18" s="1" t="s">
        <v>11</v>
      </c>
      <c r="B18" s="1">
        <v>161.31</v>
      </c>
      <c r="C18" s="1">
        <v>0.71</v>
      </c>
      <c r="D18" s="1">
        <v>0.05</v>
      </c>
      <c r="E18" s="1">
        <v>821.93</v>
      </c>
      <c r="F18" s="1">
        <v>984</v>
      </c>
      <c r="G18" s="1"/>
      <c r="H18" s="1"/>
      <c r="I18" s="1"/>
    </row>
    <row r="19" spans="1:9" x14ac:dyDescent="0.3">
      <c r="A19" s="1" t="s">
        <v>18</v>
      </c>
      <c r="B19" s="1">
        <v>67.319999999999993</v>
      </c>
      <c r="C19" s="1">
        <v>63.83</v>
      </c>
      <c r="D19" s="1">
        <v>4.3899999999999997</v>
      </c>
      <c r="E19" s="1">
        <v>184.81</v>
      </c>
      <c r="F19" s="1">
        <v>320.35000000000002</v>
      </c>
      <c r="G19" s="15">
        <f>(F19-F20)/F20</f>
        <v>0.38727697904036046</v>
      </c>
      <c r="H19" s="15">
        <f>F19/$F$55</f>
        <v>5.7921934214713477E-2</v>
      </c>
      <c r="I19" s="1">
        <v>89.43</v>
      </c>
    </row>
    <row r="20" spans="1:9" x14ac:dyDescent="0.3">
      <c r="A20" s="1" t="s">
        <v>11</v>
      </c>
      <c r="B20" s="1">
        <v>55.99</v>
      </c>
      <c r="C20" s="1">
        <v>57.82</v>
      </c>
      <c r="D20" s="1">
        <v>4.71</v>
      </c>
      <c r="E20" s="1">
        <v>112.4</v>
      </c>
      <c r="F20" s="1">
        <v>230.92</v>
      </c>
      <c r="G20" s="1"/>
      <c r="H20" s="1"/>
      <c r="I20" s="1"/>
    </row>
    <row r="21" spans="1:9" x14ac:dyDescent="0.3">
      <c r="A21" s="1" t="s">
        <v>19</v>
      </c>
      <c r="B21" s="1">
        <v>21.64</v>
      </c>
      <c r="C21" s="1">
        <v>3.45</v>
      </c>
      <c r="D21" s="1">
        <v>0.86</v>
      </c>
      <c r="E21" s="1">
        <v>59.5</v>
      </c>
      <c r="F21" s="1">
        <v>85.45</v>
      </c>
      <c r="G21" s="15">
        <f>(F21-F22)/F22</f>
        <v>2.3410979749497856E-4</v>
      </c>
      <c r="H21" s="15">
        <f>F21/$F$55</f>
        <v>1.54500679839153E-2</v>
      </c>
      <c r="I21" s="1">
        <v>0.02</v>
      </c>
    </row>
    <row r="22" spans="1:9" x14ac:dyDescent="0.3">
      <c r="A22" s="1" t="s">
        <v>11</v>
      </c>
      <c r="B22" s="1">
        <v>27.61</v>
      </c>
      <c r="C22" s="1">
        <v>1.39</v>
      </c>
      <c r="D22" s="1">
        <v>0.75</v>
      </c>
      <c r="E22" s="1">
        <v>55.68</v>
      </c>
      <c r="F22" s="1">
        <v>85.43</v>
      </c>
      <c r="G22" s="1"/>
      <c r="H22" s="1"/>
      <c r="I22" s="1"/>
    </row>
    <row r="23" spans="1:9" x14ac:dyDescent="0.3">
      <c r="A23" s="1" t="s">
        <v>20</v>
      </c>
      <c r="B23" s="5">
        <v>0</v>
      </c>
      <c r="C23" s="5">
        <v>0</v>
      </c>
      <c r="D23" s="5">
        <v>0</v>
      </c>
      <c r="E23" s="5">
        <v>0</v>
      </c>
      <c r="F23" s="5">
        <v>0</v>
      </c>
      <c r="G23" s="5">
        <v>0</v>
      </c>
      <c r="H23" s="5">
        <v>0</v>
      </c>
      <c r="I23" s="5">
        <v>0</v>
      </c>
    </row>
    <row r="24" spans="1:9" x14ac:dyDescent="0.3">
      <c r="A24" s="1" t="s">
        <v>11</v>
      </c>
      <c r="B24" s="5">
        <v>0</v>
      </c>
      <c r="C24" s="5">
        <v>0</v>
      </c>
      <c r="D24" s="5">
        <v>0</v>
      </c>
      <c r="E24" s="5">
        <v>0</v>
      </c>
      <c r="F24" s="5">
        <v>0</v>
      </c>
      <c r="G24" s="5"/>
      <c r="H24" s="5"/>
      <c r="I24" s="5"/>
    </row>
    <row r="25" spans="1:9" x14ac:dyDescent="0.3">
      <c r="A25" s="1" t="s">
        <v>21</v>
      </c>
      <c r="B25" s="1">
        <v>8.2899999999999991</v>
      </c>
      <c r="C25" s="1">
        <v>0.54</v>
      </c>
      <c r="D25" s="5">
        <v>0</v>
      </c>
      <c r="E25" s="1">
        <v>35.53</v>
      </c>
      <c r="F25" s="1">
        <v>44.36</v>
      </c>
      <c r="G25" s="15">
        <f>(F25-F26)/F26</f>
        <v>1.323729701414353</v>
      </c>
      <c r="H25" s="15">
        <f>F25/$F$55</f>
        <v>8.020655538519399E-3</v>
      </c>
      <c r="I25" s="1">
        <v>25.27</v>
      </c>
    </row>
    <row r="26" spans="1:9" x14ac:dyDescent="0.3">
      <c r="A26" s="1" t="s">
        <v>11</v>
      </c>
      <c r="B26" s="1">
        <v>5.77</v>
      </c>
      <c r="C26" s="1">
        <v>0.02</v>
      </c>
      <c r="D26" s="5">
        <v>0</v>
      </c>
      <c r="E26" s="1">
        <v>13.3</v>
      </c>
      <c r="F26" s="1">
        <v>19.09</v>
      </c>
      <c r="G26" s="1"/>
      <c r="H26" s="1"/>
      <c r="I26" s="1"/>
    </row>
    <row r="27" spans="1:9" x14ac:dyDescent="0.3">
      <c r="A27" s="1" t="s">
        <v>22</v>
      </c>
      <c r="B27" s="1">
        <v>10.59</v>
      </c>
      <c r="C27" s="1">
        <v>0.55000000000000004</v>
      </c>
      <c r="D27" s="1">
        <v>0.01</v>
      </c>
      <c r="E27" s="1">
        <v>97.56</v>
      </c>
      <c r="F27" s="1">
        <v>108.71</v>
      </c>
      <c r="G27" s="15">
        <f>(F27-F28)/F28</f>
        <v>9.1027699718988289E-2</v>
      </c>
      <c r="H27" s="15">
        <f>F27/$F$55</f>
        <v>1.9655668701362577E-2</v>
      </c>
      <c r="I27" s="1">
        <v>9.07</v>
      </c>
    </row>
    <row r="28" spans="1:9" x14ac:dyDescent="0.3">
      <c r="A28" s="1" t="s">
        <v>11</v>
      </c>
      <c r="B28" s="1">
        <v>10.29</v>
      </c>
      <c r="C28" s="1">
        <v>0.03</v>
      </c>
      <c r="D28" s="1">
        <v>0.01</v>
      </c>
      <c r="E28" s="1">
        <v>89.31</v>
      </c>
      <c r="F28" s="1">
        <v>99.64</v>
      </c>
      <c r="G28" s="1"/>
      <c r="H28" s="1"/>
      <c r="I28" s="1"/>
    </row>
    <row r="29" spans="1:9" x14ac:dyDescent="0.3">
      <c r="A29" s="1" t="s">
        <v>23</v>
      </c>
      <c r="B29" s="1">
        <v>50.08</v>
      </c>
      <c r="C29" s="1">
        <v>1.52</v>
      </c>
      <c r="D29" s="1">
        <v>3.65</v>
      </c>
      <c r="E29" s="1">
        <v>207.24</v>
      </c>
      <c r="F29" s="1">
        <v>262.49</v>
      </c>
      <c r="G29" s="15">
        <f>(F29-F30)/F30</f>
        <v>-0.23302360916316034</v>
      </c>
      <c r="H29" s="15">
        <f>F29/$F$55</f>
        <v>4.7460366823849354E-2</v>
      </c>
      <c r="I29" s="1">
        <v>-79.75</v>
      </c>
    </row>
    <row r="30" spans="1:9" x14ac:dyDescent="0.3">
      <c r="A30" s="1" t="s">
        <v>11</v>
      </c>
      <c r="B30" s="1">
        <v>48.06</v>
      </c>
      <c r="C30" s="1">
        <v>0.76</v>
      </c>
      <c r="D30" s="1">
        <v>3.32</v>
      </c>
      <c r="E30" s="1">
        <v>290.10000000000002</v>
      </c>
      <c r="F30" s="1">
        <v>342.24</v>
      </c>
      <c r="G30" s="1"/>
      <c r="H30" s="1"/>
      <c r="I30" s="1"/>
    </row>
    <row r="31" spans="1:9" x14ac:dyDescent="0.3">
      <c r="A31" s="1" t="s">
        <v>24</v>
      </c>
      <c r="B31" s="5">
        <v>0</v>
      </c>
      <c r="C31" s="5">
        <v>0</v>
      </c>
      <c r="D31" s="5">
        <v>0</v>
      </c>
      <c r="E31" s="5">
        <v>0</v>
      </c>
      <c r="F31" s="5">
        <v>0</v>
      </c>
      <c r="G31" s="5">
        <v>0</v>
      </c>
      <c r="H31" s="5">
        <v>0</v>
      </c>
      <c r="I31" s="5">
        <v>0</v>
      </c>
    </row>
    <row r="32" spans="1:9" x14ac:dyDescent="0.3">
      <c r="A32" s="1" t="s">
        <v>11</v>
      </c>
      <c r="B32" s="5">
        <v>0</v>
      </c>
      <c r="C32" s="5">
        <v>0</v>
      </c>
      <c r="D32" s="5">
        <v>0</v>
      </c>
      <c r="E32" s="5">
        <v>0</v>
      </c>
      <c r="F32" s="5">
        <v>0</v>
      </c>
      <c r="G32" s="5"/>
      <c r="H32" s="5"/>
      <c r="I32" s="5"/>
    </row>
    <row r="33" spans="1:9" x14ac:dyDescent="0.3">
      <c r="A33" s="1" t="s">
        <v>25</v>
      </c>
      <c r="B33" s="1">
        <v>5.84</v>
      </c>
      <c r="C33" s="1">
        <v>0.04</v>
      </c>
      <c r="D33" s="1">
        <v>4.07</v>
      </c>
      <c r="E33" s="1">
        <v>59.51</v>
      </c>
      <c r="F33" s="1">
        <v>69.459999999999994</v>
      </c>
      <c r="G33" s="15">
        <f>(F33-F34)/F34</f>
        <v>9.9920823436262796E-2</v>
      </c>
      <c r="H33" s="15">
        <f>F33/$F$55</f>
        <v>1.2558943501026994E-2</v>
      </c>
      <c r="I33" s="1">
        <v>6.31</v>
      </c>
    </row>
    <row r="34" spans="1:9" x14ac:dyDescent="0.3">
      <c r="A34" s="1" t="s">
        <v>11</v>
      </c>
      <c r="B34" s="1">
        <v>4.51</v>
      </c>
      <c r="C34" s="1">
        <v>0.02</v>
      </c>
      <c r="D34" s="1">
        <v>3.21</v>
      </c>
      <c r="E34" s="1">
        <v>55.41</v>
      </c>
      <c r="F34" s="1">
        <v>63.15</v>
      </c>
      <c r="G34" s="1"/>
      <c r="H34" s="1"/>
      <c r="I34" s="1"/>
    </row>
    <row r="35" spans="1:9" x14ac:dyDescent="0.3">
      <c r="A35" s="1" t="s">
        <v>26</v>
      </c>
      <c r="B35" s="1">
        <v>15.32</v>
      </c>
      <c r="C35" s="1">
        <v>10.59</v>
      </c>
      <c r="D35" s="1">
        <v>1.23</v>
      </c>
      <c r="E35" s="5">
        <v>0</v>
      </c>
      <c r="F35" s="1">
        <v>27.14</v>
      </c>
      <c r="G35" s="15">
        <f>(F35-F36)/F36</f>
        <v>0.42019884877027741</v>
      </c>
      <c r="H35" s="15">
        <f>F35/$F$55</f>
        <v>4.9071368646396865E-3</v>
      </c>
      <c r="I35" s="1">
        <v>8.0299999999999994</v>
      </c>
    </row>
    <row r="36" spans="1:9" x14ac:dyDescent="0.3">
      <c r="A36" s="1" t="s">
        <v>11</v>
      </c>
      <c r="B36" s="1">
        <v>10.66</v>
      </c>
      <c r="C36" s="1">
        <v>7.27</v>
      </c>
      <c r="D36" s="1">
        <v>1.18</v>
      </c>
      <c r="E36" s="5">
        <v>0</v>
      </c>
      <c r="F36" s="1">
        <v>19.11</v>
      </c>
      <c r="G36" s="1"/>
      <c r="H36" s="1"/>
      <c r="I36" s="1"/>
    </row>
    <row r="37" spans="1:9" x14ac:dyDescent="0.3">
      <c r="A37" s="1" t="s">
        <v>27</v>
      </c>
      <c r="B37" s="1">
        <v>9.52</v>
      </c>
      <c r="C37" s="1">
        <v>3.31</v>
      </c>
      <c r="D37" s="1">
        <v>0.5</v>
      </c>
      <c r="E37" s="1">
        <v>108.99</v>
      </c>
      <c r="F37" s="1">
        <v>122.32</v>
      </c>
      <c r="G37" s="15">
        <f>(F37-F38)/F38</f>
        <v>0.49061662198391409</v>
      </c>
      <c r="H37" s="15">
        <f>F37/$F$55</f>
        <v>2.2116469465096773E-2</v>
      </c>
      <c r="I37" s="1">
        <v>40.26</v>
      </c>
    </row>
    <row r="38" spans="1:9" x14ac:dyDescent="0.3">
      <c r="A38" s="1" t="s">
        <v>11</v>
      </c>
      <c r="B38" s="1">
        <v>8.5</v>
      </c>
      <c r="C38" s="1">
        <v>0.21</v>
      </c>
      <c r="D38" s="1">
        <v>0.39</v>
      </c>
      <c r="E38" s="1">
        <v>72.959999999999994</v>
      </c>
      <c r="F38" s="1">
        <v>82.06</v>
      </c>
      <c r="G38" s="1"/>
      <c r="H38" s="1"/>
      <c r="I38" s="1"/>
    </row>
    <row r="39" spans="1:9" x14ac:dyDescent="0.3">
      <c r="A39" s="1" t="s">
        <v>28</v>
      </c>
      <c r="B39" s="1">
        <v>6.51</v>
      </c>
      <c r="C39" s="1">
        <v>0.04</v>
      </c>
      <c r="D39" s="5">
        <v>0</v>
      </c>
      <c r="E39" s="1">
        <v>3.69</v>
      </c>
      <c r="F39" s="1">
        <v>10.24</v>
      </c>
      <c r="G39" s="15">
        <f>(F39-F40)/F40</f>
        <v>0.13024282560706399</v>
      </c>
      <c r="H39" s="15">
        <f>F39/$F$55</f>
        <v>1.8514768420748117E-3</v>
      </c>
      <c r="I39" s="1">
        <v>1.18</v>
      </c>
    </row>
    <row r="40" spans="1:9" x14ac:dyDescent="0.3">
      <c r="A40" s="1" t="s">
        <v>11</v>
      </c>
      <c r="B40" s="1">
        <v>6.11</v>
      </c>
      <c r="C40" s="1">
        <v>0.02</v>
      </c>
      <c r="D40" s="5">
        <v>0</v>
      </c>
      <c r="E40" s="1">
        <v>2.93</v>
      </c>
      <c r="F40" s="1">
        <v>9.06</v>
      </c>
      <c r="G40" s="1"/>
      <c r="H40" s="1"/>
      <c r="I40" s="1"/>
    </row>
    <row r="41" spans="1:9" x14ac:dyDescent="0.3">
      <c r="A41" s="1" t="s">
        <v>29</v>
      </c>
      <c r="B41" s="1">
        <v>79.760000000000005</v>
      </c>
      <c r="C41" s="5">
        <v>0</v>
      </c>
      <c r="D41" s="1">
        <v>15.07</v>
      </c>
      <c r="E41" s="1">
        <v>715.06</v>
      </c>
      <c r="F41" s="1">
        <v>809.89</v>
      </c>
      <c r="G41" s="15">
        <f>(F41-F42)/F42</f>
        <v>0.11086878994870113</v>
      </c>
      <c r="H41" s="15">
        <f>F41/$F$55</f>
        <v>0.14643482222929388</v>
      </c>
      <c r="I41" s="1">
        <v>80.83</v>
      </c>
    </row>
    <row r="42" spans="1:9" x14ac:dyDescent="0.3">
      <c r="A42" s="1" t="s">
        <v>11</v>
      </c>
      <c r="B42" s="1">
        <v>70.7</v>
      </c>
      <c r="C42" s="5">
        <v>0</v>
      </c>
      <c r="D42" s="1">
        <v>12.16</v>
      </c>
      <c r="E42" s="1">
        <v>646.20000000000005</v>
      </c>
      <c r="F42" s="1">
        <v>729.06</v>
      </c>
      <c r="G42" s="1"/>
      <c r="H42" s="1"/>
      <c r="I42" s="1"/>
    </row>
    <row r="43" spans="1:9" x14ac:dyDescent="0.3">
      <c r="A43" s="1" t="s">
        <v>30</v>
      </c>
      <c r="B43" s="1">
        <v>121.82</v>
      </c>
      <c r="C43" s="1">
        <v>23.85</v>
      </c>
      <c r="D43" s="1">
        <v>11.58</v>
      </c>
      <c r="E43" s="1">
        <v>384.57</v>
      </c>
      <c r="F43" s="1">
        <v>541.82000000000005</v>
      </c>
      <c r="G43" s="15">
        <f>(F43-F44)/F44</f>
        <v>8.9041646566972318E-2</v>
      </c>
      <c r="H43" s="15">
        <f>F43/$F$55</f>
        <v>9.7965545173142057E-2</v>
      </c>
      <c r="I43" s="1">
        <v>44.3</v>
      </c>
    </row>
    <row r="44" spans="1:9" x14ac:dyDescent="0.3">
      <c r="A44" s="1" t="s">
        <v>11</v>
      </c>
      <c r="B44" s="1">
        <v>120.92</v>
      </c>
      <c r="C44" s="1">
        <v>16.78</v>
      </c>
      <c r="D44" s="1">
        <v>14.77</v>
      </c>
      <c r="E44" s="1">
        <v>345.05</v>
      </c>
      <c r="F44" s="1">
        <v>497.52</v>
      </c>
      <c r="G44" s="1"/>
      <c r="H44" s="1"/>
      <c r="I44" s="1"/>
    </row>
    <row r="45" spans="1:9" x14ac:dyDescent="0.3">
      <c r="A45" s="1" t="s">
        <v>31</v>
      </c>
      <c r="B45" s="1">
        <v>48.13</v>
      </c>
      <c r="C45" s="1">
        <v>2.25</v>
      </c>
      <c r="D45" s="1">
        <v>8.27</v>
      </c>
      <c r="E45" s="1">
        <v>74.88</v>
      </c>
      <c r="F45" s="1">
        <v>133.53</v>
      </c>
      <c r="G45" s="15">
        <f>(F45-F46)/F46</f>
        <v>2.37675381430652E-2</v>
      </c>
      <c r="H45" s="15">
        <f>F45/$F$55</f>
        <v>2.4143330343969691E-2</v>
      </c>
      <c r="I45" s="1">
        <v>3.1</v>
      </c>
    </row>
    <row r="46" spans="1:9" x14ac:dyDescent="0.3">
      <c r="A46" s="1" t="s">
        <v>11</v>
      </c>
      <c r="B46" s="1">
        <v>48.1</v>
      </c>
      <c r="C46" s="1">
        <v>0.91</v>
      </c>
      <c r="D46" s="1">
        <v>7.97</v>
      </c>
      <c r="E46" s="1">
        <v>73.45</v>
      </c>
      <c r="F46" s="1">
        <v>130.43</v>
      </c>
      <c r="G46" s="1"/>
      <c r="H46" s="1"/>
      <c r="I46" s="1"/>
    </row>
    <row r="47" spans="1:9" x14ac:dyDescent="0.3">
      <c r="A47" s="1" t="s">
        <v>32</v>
      </c>
      <c r="B47" s="1">
        <v>65.14</v>
      </c>
      <c r="C47" s="1">
        <v>2.99</v>
      </c>
      <c r="D47" s="1">
        <v>28.89</v>
      </c>
      <c r="E47" s="1">
        <v>158.46</v>
      </c>
      <c r="F47" s="1">
        <v>255.48</v>
      </c>
      <c r="G47" s="15">
        <f>(F47-F48)/F48</f>
        <v>3.7650785914463185E-2</v>
      </c>
      <c r="H47" s="15">
        <f>F47/$F$55</f>
        <v>4.6192900743483679E-2</v>
      </c>
      <c r="I47" s="1">
        <v>9.27</v>
      </c>
    </row>
    <row r="48" spans="1:9" x14ac:dyDescent="0.3">
      <c r="A48" s="1" t="s">
        <v>11</v>
      </c>
      <c r="B48" s="1">
        <v>62.8</v>
      </c>
      <c r="C48" s="1">
        <v>0.98</v>
      </c>
      <c r="D48" s="1">
        <v>42.84</v>
      </c>
      <c r="E48" s="1">
        <v>139.59</v>
      </c>
      <c r="F48" s="1">
        <v>246.21</v>
      </c>
      <c r="G48" s="1"/>
      <c r="H48" s="1"/>
      <c r="I48" s="1"/>
    </row>
    <row r="49" spans="1:9" x14ac:dyDescent="0.3">
      <c r="A49" s="1" t="s">
        <v>33</v>
      </c>
      <c r="B49" s="1">
        <v>2.02</v>
      </c>
      <c r="C49" s="1">
        <v>0.21</v>
      </c>
      <c r="D49" s="1">
        <v>0.48</v>
      </c>
      <c r="E49" s="1">
        <v>23.95</v>
      </c>
      <c r="F49" s="1">
        <v>26.66</v>
      </c>
      <c r="G49" s="15">
        <f>(F49-F50)/F50</f>
        <v>0.47374239911553345</v>
      </c>
      <c r="H49" s="15">
        <f>F49/$F$55</f>
        <v>4.8203488876674295E-3</v>
      </c>
      <c r="I49" s="1">
        <v>8.57</v>
      </c>
    </row>
    <row r="50" spans="1:9" x14ac:dyDescent="0.3">
      <c r="A50" s="1" t="s">
        <v>11</v>
      </c>
      <c r="B50" s="1">
        <v>1.67</v>
      </c>
      <c r="C50" s="1">
        <v>0.03</v>
      </c>
      <c r="D50" s="1">
        <v>0.42</v>
      </c>
      <c r="E50" s="1">
        <v>15.97</v>
      </c>
      <c r="F50" s="1">
        <v>18.09</v>
      </c>
      <c r="G50" s="1"/>
      <c r="H50" s="1"/>
      <c r="I50" s="1"/>
    </row>
    <row r="51" spans="1:9" x14ac:dyDescent="0.3">
      <c r="A51" s="1" t="s">
        <v>34</v>
      </c>
      <c r="B51" s="1">
        <v>0.03</v>
      </c>
      <c r="C51" s="5">
        <v>0</v>
      </c>
      <c r="D51" s="5">
        <v>0</v>
      </c>
      <c r="E51" s="1">
        <v>0.16</v>
      </c>
      <c r="F51" s="1">
        <v>0.19</v>
      </c>
      <c r="G51" s="15">
        <f>(F51-F52)/F52</f>
        <v>0.58333333333333337</v>
      </c>
      <c r="H51" s="5">
        <v>0</v>
      </c>
      <c r="I51" s="1">
        <v>7.0000000000000007E-2</v>
      </c>
    </row>
    <row r="52" spans="1:9" x14ac:dyDescent="0.3">
      <c r="A52" s="1" t="s">
        <v>11</v>
      </c>
      <c r="B52" s="1">
        <v>0.06</v>
      </c>
      <c r="C52" s="5">
        <v>0</v>
      </c>
      <c r="D52" s="5">
        <v>0</v>
      </c>
      <c r="E52" s="1">
        <v>0.06</v>
      </c>
      <c r="F52" s="1">
        <v>0.12</v>
      </c>
      <c r="G52" s="1"/>
      <c r="H52" s="1"/>
      <c r="I52" s="1"/>
    </row>
    <row r="53" spans="1:9" x14ac:dyDescent="0.3">
      <c r="A53" s="1" t="s">
        <v>35</v>
      </c>
      <c r="B53" s="1">
        <v>4.2699999999999996</v>
      </c>
      <c r="C53" s="5">
        <v>0</v>
      </c>
      <c r="D53" s="5">
        <v>0</v>
      </c>
      <c r="E53" s="1">
        <v>47.14</v>
      </c>
      <c r="F53" s="1">
        <v>51.41</v>
      </c>
      <c r="G53" s="15">
        <f>(F53-F54)/F54</f>
        <v>24.704999999999998</v>
      </c>
      <c r="H53" s="15">
        <f>F53/$F$55</f>
        <v>9.29535395029942E-3</v>
      </c>
      <c r="I53" s="1">
        <v>49.41</v>
      </c>
    </row>
    <row r="54" spans="1:9" x14ac:dyDescent="0.3">
      <c r="A54" s="1" t="s">
        <v>11</v>
      </c>
      <c r="B54" s="1">
        <v>1.48</v>
      </c>
      <c r="C54" s="5">
        <v>0</v>
      </c>
      <c r="D54" s="5">
        <v>0</v>
      </c>
      <c r="E54" s="1">
        <v>0.52</v>
      </c>
      <c r="F54" s="1">
        <v>2</v>
      </c>
      <c r="G54" s="1"/>
      <c r="H54" s="1"/>
      <c r="I54" s="1"/>
    </row>
    <row r="55" spans="1:9" x14ac:dyDescent="0.3">
      <c r="A55" s="3" t="s">
        <v>36</v>
      </c>
      <c r="B55" s="6">
        <f t="shared" ref="B55:F55" si="0">SUM(B5+B7+B9+B11+B13+B15+B17+B19+B21+B23+B25+B27+B29+B31+B33+B35+B37+B39+B41+B43+B45+B47+B49+B51+B53)</f>
        <v>946.7</v>
      </c>
      <c r="C55" s="6">
        <f t="shared" si="0"/>
        <v>158.02000000000001</v>
      </c>
      <c r="D55" s="6">
        <f t="shared" si="0"/>
        <v>212.48999999999998</v>
      </c>
      <c r="E55" s="6">
        <f t="shared" si="0"/>
        <v>4213.51</v>
      </c>
      <c r="F55" s="6">
        <f t="shared" si="0"/>
        <v>5530.7199999999984</v>
      </c>
      <c r="G55" s="17">
        <f>(F55-F56)/F56</f>
        <v>7.6910195824156827E-2</v>
      </c>
      <c r="H55" s="17">
        <f>F55/$F$55</f>
        <v>1</v>
      </c>
      <c r="I55" s="6">
        <f t="shared" ref="I55" si="1">SUM(I5+I7+I9+I11+I13+I15+I17+I19+I21+I23+I25+I27+I29+I31+I33+I35+I37+I39+I41+I43+I45+I47+I49+I51+I53)</f>
        <v>394.99</v>
      </c>
    </row>
    <row r="56" spans="1:9" x14ac:dyDescent="0.3">
      <c r="A56" s="1" t="s">
        <v>37</v>
      </c>
      <c r="B56" s="18">
        <f>SUM(B6+B8+B10+B12+B14+B16+B18+B20+B22+B24+B26+B28+B30+B32+B34+B36+B38+B40+B42+B44+B46+B48+B50+B52+B54)</f>
        <v>854.9899999999999</v>
      </c>
      <c r="C56" s="18">
        <f t="shared" ref="C56:F56" si="2">SUM(C6+C8+C10+C12+C14+C16+C18+C20+C22+C24+C26+C28+C30+C32+C34+C36+C38+C40+C42+C44+C46+C48+C50+C52+C54)</f>
        <v>104.04999999999998</v>
      </c>
      <c r="D56" s="18">
        <f t="shared" si="2"/>
        <v>227.83</v>
      </c>
      <c r="E56" s="18">
        <f t="shared" si="2"/>
        <v>3948.8599999999992</v>
      </c>
      <c r="F56" s="18">
        <f t="shared" si="2"/>
        <v>5135.7300000000014</v>
      </c>
      <c r="G56" s="1"/>
      <c r="H56" s="1"/>
      <c r="I56" s="1"/>
    </row>
    <row r="57" spans="1:9" x14ac:dyDescent="0.3">
      <c r="A57" s="1" t="s">
        <v>38</v>
      </c>
      <c r="B57" s="15">
        <f>(B55-B56)/B56</f>
        <v>0.1072644124492686</v>
      </c>
      <c r="C57" s="15">
        <f t="shared" ref="C57:F57" si="3">(C55-C56)/C56</f>
        <v>0.51869293608841938</v>
      </c>
      <c r="D57" s="15">
        <f t="shared" si="3"/>
        <v>-6.7330904621867319E-2</v>
      </c>
      <c r="E57" s="15">
        <f t="shared" si="3"/>
        <v>6.7019342291193162E-2</v>
      </c>
      <c r="F57" s="15">
        <f t="shared" si="3"/>
        <v>7.6910195824156827E-2</v>
      </c>
      <c r="G57" s="1"/>
      <c r="H57" s="1"/>
      <c r="I57" s="1"/>
    </row>
    <row r="58" spans="1:9" x14ac:dyDescent="0.3">
      <c r="A58" s="1" t="s">
        <v>49</v>
      </c>
      <c r="B58" s="15">
        <f>B55/$F$55</f>
        <v>0.17117120374924066</v>
      </c>
      <c r="C58" s="15">
        <f t="shared" ref="C58:F58" si="4">C55/$F$55</f>
        <v>2.8571325252408377E-2</v>
      </c>
      <c r="D58" s="15">
        <f t="shared" si="4"/>
        <v>3.8419952555905933E-2</v>
      </c>
      <c r="E58" s="15">
        <f t="shared" si="4"/>
        <v>0.7618375184424454</v>
      </c>
      <c r="F58" s="15">
        <f t="shared" si="4"/>
        <v>1</v>
      </c>
      <c r="G58" s="1"/>
      <c r="H58" s="1"/>
      <c r="I58" s="1"/>
    </row>
    <row r="59" spans="1:9" x14ac:dyDescent="0.3">
      <c r="A59" s="1" t="s">
        <v>50</v>
      </c>
      <c r="B59" s="15">
        <f>B56/$F$56</f>
        <v>0.1664787673806839</v>
      </c>
      <c r="C59" s="15">
        <f t="shared" ref="C59:F59" si="5">C56/$F$56</f>
        <v>2.0260021457514307E-2</v>
      </c>
      <c r="D59" s="15">
        <f t="shared" si="5"/>
        <v>4.4361755777659641E-2</v>
      </c>
      <c r="E59" s="15">
        <f t="shared" si="5"/>
        <v>0.76889945538414173</v>
      </c>
      <c r="F59" s="15">
        <f t="shared" si="5"/>
        <v>1</v>
      </c>
      <c r="G59" s="1"/>
      <c r="H59" s="1"/>
      <c r="I59" s="1"/>
    </row>
    <row r="61" spans="1:9" ht="74.400000000000006" customHeight="1" x14ac:dyDescent="0.3">
      <c r="A61" s="16" t="s">
        <v>77</v>
      </c>
      <c r="B61" s="16"/>
      <c r="C61" s="16"/>
      <c r="D61" s="16"/>
      <c r="E61" s="16"/>
      <c r="F61" s="16"/>
      <c r="G61" s="16"/>
      <c r="H61" s="16"/>
      <c r="I61" s="16"/>
    </row>
  </sheetData>
  <mergeCells count="2">
    <mergeCell ref="A2:I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1"/>
  <sheetViews>
    <sheetView zoomScale="94" zoomScaleNormal="94" workbookViewId="0">
      <selection activeCell="K56" sqref="K56"/>
    </sheetView>
  </sheetViews>
  <sheetFormatPr defaultRowHeight="14.4" x14ac:dyDescent="0.3"/>
  <cols>
    <col min="1" max="1" width="38" customWidth="1"/>
    <col min="2" max="2" width="11.21875" customWidth="1"/>
    <col min="3" max="3" width="10.33203125" customWidth="1"/>
    <col min="4" max="4" width="13" customWidth="1"/>
    <col min="5" max="5" width="12.6640625" customWidth="1"/>
    <col min="6" max="6" width="12.109375" customWidth="1"/>
    <col min="7" max="7" width="11" customWidth="1"/>
    <col min="8" max="8" width="10.5546875" customWidth="1"/>
    <col min="9" max="18" width="8.88671875" customWidth="1"/>
  </cols>
  <sheetData>
    <row r="1" spans="1:18" ht="40.799999999999997" customHeight="1" x14ac:dyDescent="0.3">
      <c r="A1" s="8" t="s">
        <v>76</v>
      </c>
      <c r="B1" s="8"/>
      <c r="C1" s="8"/>
      <c r="D1" s="8"/>
      <c r="E1" s="8"/>
      <c r="F1" s="8"/>
      <c r="G1" s="8"/>
      <c r="H1" s="8"/>
      <c r="I1" s="9"/>
      <c r="J1" s="9"/>
      <c r="K1" s="9"/>
      <c r="L1" s="9"/>
      <c r="M1" s="9"/>
      <c r="N1" s="9"/>
      <c r="O1" s="9"/>
      <c r="P1" s="9"/>
      <c r="Q1" s="9"/>
      <c r="R1" s="9"/>
    </row>
    <row r="2" spans="1:18" ht="28.8" x14ac:dyDescent="0.3">
      <c r="A2" s="2"/>
      <c r="B2" s="4" t="s">
        <v>55</v>
      </c>
      <c r="C2" s="4" t="s">
        <v>56</v>
      </c>
      <c r="D2" s="4" t="s">
        <v>57</v>
      </c>
      <c r="E2" s="4" t="s">
        <v>5</v>
      </c>
      <c r="F2" s="4" t="s">
        <v>6</v>
      </c>
      <c r="G2" s="4" t="s">
        <v>7</v>
      </c>
      <c r="H2" s="4" t="s">
        <v>8</v>
      </c>
    </row>
    <row r="3" spans="1:18" x14ac:dyDescent="0.3">
      <c r="A3" s="3" t="s">
        <v>9</v>
      </c>
      <c r="B3" s="1"/>
      <c r="C3" s="1"/>
      <c r="D3" s="1"/>
      <c r="E3" s="1"/>
      <c r="F3" s="1"/>
      <c r="G3" s="1"/>
      <c r="H3" s="1"/>
    </row>
    <row r="4" spans="1:18" x14ac:dyDescent="0.3">
      <c r="A4" s="1" t="s">
        <v>10</v>
      </c>
      <c r="B4" s="5">
        <v>0</v>
      </c>
      <c r="C4" s="5">
        <v>0</v>
      </c>
      <c r="D4" s="1">
        <v>83.74</v>
      </c>
      <c r="E4" s="1">
        <v>83.74</v>
      </c>
      <c r="F4" s="15">
        <f>(E4-E5)/E5</f>
        <v>0.27574649603900053</v>
      </c>
      <c r="G4" s="15">
        <f>E4/$E$65</f>
        <v>2.7909472522967653E-3</v>
      </c>
      <c r="H4" s="1">
        <v>18.100000000000001</v>
      </c>
    </row>
    <row r="5" spans="1:18" x14ac:dyDescent="0.3">
      <c r="A5" s="1" t="s">
        <v>11</v>
      </c>
      <c r="B5" s="5">
        <v>0</v>
      </c>
      <c r="C5" s="5">
        <v>0</v>
      </c>
      <c r="D5" s="1">
        <v>65.64</v>
      </c>
      <c r="E5" s="1">
        <v>65.64</v>
      </c>
      <c r="F5" s="1"/>
      <c r="G5" s="1"/>
      <c r="H5" s="1"/>
    </row>
    <row r="6" spans="1:18" x14ac:dyDescent="0.3">
      <c r="A6" s="1" t="s">
        <v>12</v>
      </c>
      <c r="B6" s="1">
        <v>1612.24</v>
      </c>
      <c r="C6" s="1">
        <v>45.79</v>
      </c>
      <c r="D6" s="1">
        <v>947.18</v>
      </c>
      <c r="E6" s="1">
        <v>2605.21</v>
      </c>
      <c r="F6" s="15">
        <f>(E6-E7)/E7</f>
        <v>-5.6271395192986955E-2</v>
      </c>
      <c r="G6" s="15">
        <f>E6/$E$65</f>
        <v>8.6828322082111969E-2</v>
      </c>
      <c r="H6" s="1">
        <v>-155.34</v>
      </c>
    </row>
    <row r="7" spans="1:18" x14ac:dyDescent="0.3">
      <c r="A7" s="1" t="s">
        <v>11</v>
      </c>
      <c r="B7" s="1">
        <v>1923.31</v>
      </c>
      <c r="C7" s="1">
        <v>31.04</v>
      </c>
      <c r="D7" s="1">
        <v>806.2</v>
      </c>
      <c r="E7" s="1">
        <v>2760.55</v>
      </c>
      <c r="F7" s="1"/>
      <c r="G7" s="1"/>
      <c r="H7" s="1"/>
    </row>
    <row r="8" spans="1:18" x14ac:dyDescent="0.3">
      <c r="A8" s="1" t="s">
        <v>13</v>
      </c>
      <c r="B8" s="1">
        <v>0.63</v>
      </c>
      <c r="C8" s="5">
        <v>0</v>
      </c>
      <c r="D8" s="1">
        <v>40.75</v>
      </c>
      <c r="E8" s="1">
        <v>41.38</v>
      </c>
      <c r="F8" s="15">
        <f>(E8-E9)/E9</f>
        <v>-0.93251683817413855</v>
      </c>
      <c r="G8" s="15">
        <f>E8/$E$65</f>
        <v>1.3791425519469806E-3</v>
      </c>
      <c r="H8" s="1">
        <v>-571.80999999999995</v>
      </c>
    </row>
    <row r="9" spans="1:18" x14ac:dyDescent="0.3">
      <c r="A9" s="1" t="s">
        <v>11</v>
      </c>
      <c r="B9" s="1">
        <v>549.17999999999995</v>
      </c>
      <c r="C9" s="5">
        <v>0</v>
      </c>
      <c r="D9" s="1">
        <v>64.010000000000005</v>
      </c>
      <c r="E9" s="1">
        <v>613.19000000000005</v>
      </c>
      <c r="F9" s="1"/>
      <c r="G9" s="1"/>
      <c r="H9" s="1"/>
    </row>
    <row r="10" spans="1:18" x14ac:dyDescent="0.3">
      <c r="A10" s="1" t="s">
        <v>14</v>
      </c>
      <c r="B10" s="1">
        <v>324.54000000000002</v>
      </c>
      <c r="C10" s="5">
        <v>0</v>
      </c>
      <c r="D10" s="1">
        <v>232.98</v>
      </c>
      <c r="E10" s="1">
        <v>557.52</v>
      </c>
      <c r="F10" s="15">
        <f>(E10-E11)/E11</f>
        <v>3.0224525043176993E-3</v>
      </c>
      <c r="G10" s="15">
        <f>E10/$E$65</f>
        <v>1.8581429568909631E-2</v>
      </c>
      <c r="H10" s="1">
        <v>1.68</v>
      </c>
    </row>
    <row r="11" spans="1:18" x14ac:dyDescent="0.3">
      <c r="A11" s="1" t="s">
        <v>11</v>
      </c>
      <c r="B11" s="1">
        <v>291.5</v>
      </c>
      <c r="C11" s="5">
        <v>0</v>
      </c>
      <c r="D11" s="1">
        <v>264.33999999999997</v>
      </c>
      <c r="E11" s="1">
        <v>555.84</v>
      </c>
      <c r="F11" s="1"/>
      <c r="G11" s="1"/>
      <c r="H11" s="1"/>
    </row>
    <row r="12" spans="1:18" x14ac:dyDescent="0.3">
      <c r="A12" s="1" t="s">
        <v>15</v>
      </c>
      <c r="B12" s="5">
        <v>0</v>
      </c>
      <c r="C12" s="5">
        <v>0</v>
      </c>
      <c r="D12" s="1">
        <v>193.77</v>
      </c>
      <c r="E12" s="1">
        <v>193.77</v>
      </c>
      <c r="F12" s="15">
        <f>(E12-E13)/E13</f>
        <v>0.27799762564305502</v>
      </c>
      <c r="G12" s="15">
        <f>E12/$E$65</f>
        <v>6.4581066285830458E-3</v>
      </c>
      <c r="H12" s="1">
        <v>42.15</v>
      </c>
    </row>
    <row r="13" spans="1:18" x14ac:dyDescent="0.3">
      <c r="A13" s="1" t="s">
        <v>11</v>
      </c>
      <c r="B13" s="5">
        <v>0</v>
      </c>
      <c r="C13" s="5">
        <v>0</v>
      </c>
      <c r="D13" s="1">
        <v>151.62</v>
      </c>
      <c r="E13" s="1">
        <v>151.62</v>
      </c>
      <c r="F13" s="1"/>
      <c r="G13" s="1"/>
      <c r="H13" s="1"/>
    </row>
    <row r="14" spans="1:18" x14ac:dyDescent="0.3">
      <c r="A14" s="1" t="s">
        <v>16</v>
      </c>
      <c r="B14" s="1">
        <v>1374.88</v>
      </c>
      <c r="C14" s="1">
        <v>150.27000000000001</v>
      </c>
      <c r="D14" s="1">
        <v>247.82</v>
      </c>
      <c r="E14" s="1">
        <v>1772.97</v>
      </c>
      <c r="F14" s="15">
        <f>(E14-E15)/E15</f>
        <v>-0.45793498167098268</v>
      </c>
      <c r="G14" s="15">
        <f>E14/$E$65</f>
        <v>5.9090825769101941E-2</v>
      </c>
      <c r="H14" s="1">
        <v>-1497.8</v>
      </c>
    </row>
    <row r="15" spans="1:18" x14ac:dyDescent="0.3">
      <c r="A15" s="1" t="s">
        <v>11</v>
      </c>
      <c r="B15" s="1">
        <v>2854.11</v>
      </c>
      <c r="C15" s="1">
        <v>122.72</v>
      </c>
      <c r="D15" s="1">
        <v>293.94</v>
      </c>
      <c r="E15" s="1">
        <v>3270.77</v>
      </c>
      <c r="F15" s="1"/>
      <c r="G15" s="1"/>
      <c r="H15" s="1"/>
    </row>
    <row r="16" spans="1:18" x14ac:dyDescent="0.3">
      <c r="A16" s="1" t="s">
        <v>17</v>
      </c>
      <c r="B16" s="1">
        <v>712.51</v>
      </c>
      <c r="C16" s="1">
        <v>131.09</v>
      </c>
      <c r="D16" s="1">
        <v>529.14</v>
      </c>
      <c r="E16" s="1">
        <v>1372.74</v>
      </c>
      <c r="F16" s="15">
        <f>(E16-E17)/E17</f>
        <v>-0.34898345355471144</v>
      </c>
      <c r="G16" s="15">
        <f>E16/$E$65</f>
        <v>4.5751671018842394E-2</v>
      </c>
      <c r="H16" s="1">
        <v>-735.87</v>
      </c>
    </row>
    <row r="17" spans="1:8" x14ac:dyDescent="0.3">
      <c r="A17" s="1" t="s">
        <v>11</v>
      </c>
      <c r="B17" s="1">
        <v>1423.71</v>
      </c>
      <c r="C17" s="1">
        <v>79.959999999999994</v>
      </c>
      <c r="D17" s="1">
        <v>604.94000000000005</v>
      </c>
      <c r="E17" s="1">
        <v>2108.61</v>
      </c>
      <c r="F17" s="1"/>
      <c r="G17" s="1"/>
      <c r="H17" s="1"/>
    </row>
    <row r="18" spans="1:8" x14ac:dyDescent="0.3">
      <c r="A18" s="1" t="s">
        <v>18</v>
      </c>
      <c r="B18" s="1">
        <v>748.84</v>
      </c>
      <c r="C18" s="1">
        <v>37.82</v>
      </c>
      <c r="D18" s="1">
        <v>528.91</v>
      </c>
      <c r="E18" s="1">
        <v>1315.57</v>
      </c>
      <c r="F18" s="15">
        <f>(E18-E19)/E19</f>
        <v>-7.2967754664862702E-2</v>
      </c>
      <c r="G18" s="15">
        <f>E18/$E$65</f>
        <v>4.3846267932935938E-2</v>
      </c>
      <c r="H18" s="1">
        <v>-103.55</v>
      </c>
    </row>
    <row r="19" spans="1:8" x14ac:dyDescent="0.3">
      <c r="A19" s="1" t="s">
        <v>11</v>
      </c>
      <c r="B19" s="1">
        <v>864.97</v>
      </c>
      <c r="C19" s="1">
        <v>30.57</v>
      </c>
      <c r="D19" s="1">
        <v>523.58000000000004</v>
      </c>
      <c r="E19" s="1">
        <v>1419.12</v>
      </c>
      <c r="F19" s="1"/>
      <c r="G19" s="1"/>
      <c r="H19" s="1"/>
    </row>
    <row r="20" spans="1:8" x14ac:dyDescent="0.3">
      <c r="A20" s="1" t="s">
        <v>19</v>
      </c>
      <c r="B20" s="1">
        <v>2387.37</v>
      </c>
      <c r="C20" s="5">
        <v>0</v>
      </c>
      <c r="D20" s="1">
        <v>86.52</v>
      </c>
      <c r="E20" s="1">
        <v>2473.89</v>
      </c>
      <c r="F20" s="15">
        <f>(E20-E21)/E21</f>
        <v>-0.35265934341980626</v>
      </c>
      <c r="G20" s="15">
        <f>E20/$E$65</f>
        <v>8.2451594196136194E-2</v>
      </c>
      <c r="H20" s="1">
        <v>-1347.73</v>
      </c>
    </row>
    <row r="21" spans="1:8" x14ac:dyDescent="0.3">
      <c r="A21" s="1" t="s">
        <v>11</v>
      </c>
      <c r="B21" s="1">
        <v>3740.94</v>
      </c>
      <c r="C21" s="5">
        <v>0</v>
      </c>
      <c r="D21" s="1">
        <v>80.680000000000007</v>
      </c>
      <c r="E21" s="1">
        <v>3821.62</v>
      </c>
      <c r="F21" s="1"/>
      <c r="G21" s="1"/>
      <c r="H21" s="1"/>
    </row>
    <row r="22" spans="1:8" x14ac:dyDescent="0.3">
      <c r="A22" s="1" t="s">
        <v>20</v>
      </c>
      <c r="B22" s="1">
        <v>804.57</v>
      </c>
      <c r="C22" s="5">
        <v>0</v>
      </c>
      <c r="D22" s="1">
        <v>0</v>
      </c>
      <c r="E22" s="1">
        <v>804.57</v>
      </c>
      <c r="F22" s="15">
        <f>(E22-E23)/E23</f>
        <v>6.0304951173548199E-2</v>
      </c>
      <c r="G22" s="15">
        <f>E22/$E$65</f>
        <v>2.6815290551473712E-2</v>
      </c>
      <c r="H22" s="1">
        <v>45.76</v>
      </c>
    </row>
    <row r="23" spans="1:8" x14ac:dyDescent="0.3">
      <c r="A23" s="1" t="s">
        <v>11</v>
      </c>
      <c r="B23" s="1">
        <v>758.81</v>
      </c>
      <c r="C23" s="5">
        <v>0</v>
      </c>
      <c r="D23" s="1">
        <v>0</v>
      </c>
      <c r="E23" s="1">
        <v>758.81</v>
      </c>
      <c r="F23" s="15"/>
      <c r="G23" s="1"/>
      <c r="H23" s="1"/>
    </row>
    <row r="24" spans="1:8" x14ac:dyDescent="0.3">
      <c r="A24" s="1" t="s">
        <v>21</v>
      </c>
      <c r="B24" s="5">
        <v>0</v>
      </c>
      <c r="C24" s="5">
        <v>0</v>
      </c>
      <c r="D24" s="1">
        <v>71.11</v>
      </c>
      <c r="E24" s="1">
        <v>71.11</v>
      </c>
      <c r="F24" s="15">
        <f>(E24-E25)/E25</f>
        <v>0.35396039603960389</v>
      </c>
      <c r="G24" s="15">
        <f>E24/$E$65</f>
        <v>2.3700054825749103E-3</v>
      </c>
      <c r="H24" s="1">
        <v>18.59</v>
      </c>
    </row>
    <row r="25" spans="1:8" x14ac:dyDescent="0.3">
      <c r="A25" s="1" t="s">
        <v>11</v>
      </c>
      <c r="B25" s="5">
        <v>0</v>
      </c>
      <c r="C25" s="5">
        <v>0</v>
      </c>
      <c r="D25" s="1">
        <v>52.52</v>
      </c>
      <c r="E25" s="1">
        <v>52.52</v>
      </c>
      <c r="F25" s="1"/>
      <c r="G25" s="1"/>
      <c r="H25" s="1"/>
    </row>
    <row r="26" spans="1:8" x14ac:dyDescent="0.3">
      <c r="A26" s="1" t="s">
        <v>22</v>
      </c>
      <c r="B26" s="5">
        <v>0</v>
      </c>
      <c r="C26" s="5">
        <v>0</v>
      </c>
      <c r="D26" s="1">
        <v>35.549999999999997</v>
      </c>
      <c r="E26" s="1">
        <v>35.549999999999997</v>
      </c>
      <c r="F26" s="15">
        <f>(E26-E27)/E27</f>
        <v>10.504854368932037</v>
      </c>
      <c r="G26" s="15">
        <f>E26/$E$65</f>
        <v>1.184836097673155E-3</v>
      </c>
      <c r="H26" s="1">
        <v>32.46</v>
      </c>
    </row>
    <row r="27" spans="1:8" x14ac:dyDescent="0.3">
      <c r="A27" s="1" t="s">
        <v>11</v>
      </c>
      <c r="B27" s="5">
        <v>0</v>
      </c>
      <c r="C27" s="5">
        <v>0</v>
      </c>
      <c r="D27" s="1">
        <v>3.09</v>
      </c>
      <c r="E27" s="1">
        <v>3.09</v>
      </c>
      <c r="F27" s="1"/>
      <c r="G27" s="1"/>
      <c r="H27" s="1"/>
    </row>
    <row r="28" spans="1:8" x14ac:dyDescent="0.3">
      <c r="A28" s="1" t="s">
        <v>23</v>
      </c>
      <c r="B28" s="1">
        <v>-0.14000000000000001</v>
      </c>
      <c r="C28" s="5">
        <v>0</v>
      </c>
      <c r="D28" s="1">
        <v>435.8</v>
      </c>
      <c r="E28" s="1">
        <v>435.66</v>
      </c>
      <c r="F28" s="15">
        <f>(E28-E29)/E29</f>
        <v>8.3515718265021993E-2</v>
      </c>
      <c r="G28" s="15">
        <f>E28/$E$65</f>
        <v>1.4519991401189503E-2</v>
      </c>
      <c r="H28" s="1">
        <v>33.58</v>
      </c>
    </row>
    <row r="29" spans="1:8" x14ac:dyDescent="0.3">
      <c r="A29" s="1" t="s">
        <v>11</v>
      </c>
      <c r="B29" s="1">
        <v>5.47</v>
      </c>
      <c r="C29" s="5">
        <v>0</v>
      </c>
      <c r="D29" s="1">
        <v>396.61</v>
      </c>
      <c r="E29" s="1">
        <v>402.08</v>
      </c>
      <c r="F29" s="1"/>
      <c r="G29" s="1"/>
      <c r="H29" s="1"/>
    </row>
    <row r="30" spans="1:8" x14ac:dyDescent="0.3">
      <c r="A30" s="1" t="s">
        <v>24</v>
      </c>
      <c r="B30" s="5">
        <v>0</v>
      </c>
      <c r="C30" s="5">
        <v>0</v>
      </c>
      <c r="D30" s="5">
        <v>0</v>
      </c>
      <c r="E30" s="5">
        <v>0</v>
      </c>
      <c r="F30" s="5">
        <v>0</v>
      </c>
      <c r="G30" s="5">
        <v>0</v>
      </c>
      <c r="H30" s="5">
        <v>0</v>
      </c>
    </row>
    <row r="31" spans="1:8" x14ac:dyDescent="0.3">
      <c r="A31" s="1" t="s">
        <v>11</v>
      </c>
      <c r="B31" s="5">
        <v>0</v>
      </c>
      <c r="C31" s="5">
        <v>0</v>
      </c>
      <c r="D31" s="5">
        <v>0</v>
      </c>
      <c r="E31" s="5">
        <v>0</v>
      </c>
      <c r="F31" s="5"/>
      <c r="G31" s="5"/>
      <c r="H31" s="5"/>
    </row>
    <row r="32" spans="1:8" x14ac:dyDescent="0.3">
      <c r="A32" s="1" t="s">
        <v>25</v>
      </c>
      <c r="B32" s="5">
        <v>0</v>
      </c>
      <c r="C32" s="5">
        <v>0</v>
      </c>
      <c r="D32" s="1">
        <v>6.72</v>
      </c>
      <c r="E32" s="1">
        <v>6.72</v>
      </c>
      <c r="F32" s="15">
        <f>(E32-E33)/E33</f>
        <v>43.8</v>
      </c>
      <c r="G32" s="15">
        <f>E32/$E$65</f>
        <v>2.2396901761922931E-4</v>
      </c>
      <c r="H32" s="1">
        <v>6.57</v>
      </c>
    </row>
    <row r="33" spans="1:8" x14ac:dyDescent="0.3">
      <c r="A33" s="1" t="s">
        <v>11</v>
      </c>
      <c r="B33" s="5">
        <v>0</v>
      </c>
      <c r="C33" s="5">
        <v>0</v>
      </c>
      <c r="D33" s="1">
        <v>0.15</v>
      </c>
      <c r="E33" s="1">
        <v>0.15</v>
      </c>
      <c r="F33" s="1"/>
      <c r="G33" s="1"/>
      <c r="H33" s="1"/>
    </row>
    <row r="34" spans="1:8" x14ac:dyDescent="0.3">
      <c r="A34" s="1" t="s">
        <v>26</v>
      </c>
      <c r="B34" s="5">
        <v>0</v>
      </c>
      <c r="C34" s="5">
        <v>0</v>
      </c>
      <c r="D34" s="1">
        <v>27.63</v>
      </c>
      <c r="E34" s="1">
        <v>27.63</v>
      </c>
      <c r="F34" s="15">
        <f>(E34-E35)/E35</f>
        <v>0.39827935222672051</v>
      </c>
      <c r="G34" s="15">
        <f>E34/$E$65</f>
        <v>9.2087261262192052E-4</v>
      </c>
      <c r="H34" s="1">
        <v>7.87</v>
      </c>
    </row>
    <row r="35" spans="1:8" x14ac:dyDescent="0.3">
      <c r="A35" s="1" t="s">
        <v>11</v>
      </c>
      <c r="B35" s="5">
        <v>0</v>
      </c>
      <c r="C35" s="5">
        <v>0</v>
      </c>
      <c r="D35" s="1">
        <v>19.760000000000002</v>
      </c>
      <c r="E35" s="1">
        <v>19.760000000000002</v>
      </c>
      <c r="F35" s="1"/>
      <c r="G35" s="1"/>
      <c r="H35" s="1"/>
    </row>
    <row r="36" spans="1:8" x14ac:dyDescent="0.3">
      <c r="A36" s="1" t="s">
        <v>27</v>
      </c>
      <c r="B36" s="1">
        <v>1687.82</v>
      </c>
      <c r="C36" s="1">
        <v>42.27</v>
      </c>
      <c r="D36" s="1">
        <v>260.61</v>
      </c>
      <c r="E36" s="1">
        <v>1990.7</v>
      </c>
      <c r="F36" s="15">
        <f>(E36-E37)/E37</f>
        <v>-0.1840156089243041</v>
      </c>
      <c r="G36" s="15">
        <f>E36/$E$65</f>
        <v>6.6347488597410686E-2</v>
      </c>
      <c r="H36" s="1">
        <v>-448.93</v>
      </c>
    </row>
    <row r="37" spans="1:8" x14ac:dyDescent="0.3">
      <c r="A37" s="1" t="s">
        <v>11</v>
      </c>
      <c r="B37" s="1">
        <v>2253.09</v>
      </c>
      <c r="C37" s="1">
        <v>28.66</v>
      </c>
      <c r="D37" s="1">
        <v>157.88</v>
      </c>
      <c r="E37" s="1">
        <v>2439.63</v>
      </c>
      <c r="F37" s="1"/>
      <c r="G37" s="1"/>
      <c r="H37" s="1"/>
    </row>
    <row r="38" spans="1:8" x14ac:dyDescent="0.3">
      <c r="A38" s="1" t="s">
        <v>28</v>
      </c>
      <c r="B38" s="5">
        <v>0</v>
      </c>
      <c r="C38" s="5">
        <v>0</v>
      </c>
      <c r="D38" s="1">
        <v>43.95</v>
      </c>
      <c r="E38" s="1">
        <v>43.95</v>
      </c>
      <c r="F38" s="15">
        <f>(E38-E39)/E39</f>
        <v>0.88545688545688572</v>
      </c>
      <c r="G38" s="15">
        <f>E38/$E$65</f>
        <v>1.464797369697192E-3</v>
      </c>
      <c r="H38" s="1">
        <v>20.64</v>
      </c>
    </row>
    <row r="39" spans="1:8" x14ac:dyDescent="0.3">
      <c r="A39" s="1" t="s">
        <v>11</v>
      </c>
      <c r="B39" s="5">
        <v>0</v>
      </c>
      <c r="C39" s="5">
        <v>0</v>
      </c>
      <c r="D39" s="1">
        <v>23.31</v>
      </c>
      <c r="E39" s="1">
        <v>23.31</v>
      </c>
      <c r="F39" s="1"/>
      <c r="G39" s="1"/>
      <c r="H39" s="1"/>
    </row>
    <row r="40" spans="1:8" x14ac:dyDescent="0.3">
      <c r="A40" s="1" t="s">
        <v>29</v>
      </c>
      <c r="B40" s="1">
        <v>450.36</v>
      </c>
      <c r="C40" s="1">
        <v>299.14999999999998</v>
      </c>
      <c r="D40" s="1">
        <v>553.32000000000005</v>
      </c>
      <c r="E40" s="1">
        <v>1302.83</v>
      </c>
      <c r="F40" s="15">
        <f>(E40-E41)/E41</f>
        <v>0.27040915828067708</v>
      </c>
      <c r="G40" s="15">
        <f>E40/$E$65</f>
        <v>4.3421660003699486E-2</v>
      </c>
      <c r="H40" s="1">
        <v>277.31</v>
      </c>
    </row>
    <row r="41" spans="1:8" x14ac:dyDescent="0.3">
      <c r="A41" s="1" t="s">
        <v>11</v>
      </c>
      <c r="B41" s="1">
        <v>512.4</v>
      </c>
      <c r="C41" s="1">
        <v>144.69999999999999</v>
      </c>
      <c r="D41" s="1">
        <v>368.42</v>
      </c>
      <c r="E41" s="1">
        <v>1025.52</v>
      </c>
      <c r="F41" s="1"/>
      <c r="G41" s="1"/>
      <c r="H41" s="1"/>
    </row>
    <row r="42" spans="1:8" x14ac:dyDescent="0.3">
      <c r="A42" s="1" t="s">
        <v>30</v>
      </c>
      <c r="B42" s="1">
        <v>5.12</v>
      </c>
      <c r="C42" s="1">
        <v>111.99</v>
      </c>
      <c r="D42" s="1">
        <v>1481.47</v>
      </c>
      <c r="E42" s="1">
        <v>1598.58</v>
      </c>
      <c r="F42" s="15">
        <f>(E42-E43)/E43</f>
        <v>0.21219336492890989</v>
      </c>
      <c r="G42" s="15">
        <f>E42/$E$65</f>
        <v>5.3278629789545777E-2</v>
      </c>
      <c r="H42" s="1">
        <v>279.83</v>
      </c>
    </row>
    <row r="43" spans="1:8" x14ac:dyDescent="0.3">
      <c r="A43" s="1" t="s">
        <v>11</v>
      </c>
      <c r="B43" s="1">
        <v>0.11</v>
      </c>
      <c r="C43" s="1">
        <v>251.21</v>
      </c>
      <c r="D43" s="1">
        <v>1067.43</v>
      </c>
      <c r="E43" s="1">
        <v>1318.75</v>
      </c>
      <c r="F43" s="1"/>
      <c r="G43" s="1"/>
      <c r="H43" s="1"/>
    </row>
    <row r="44" spans="1:8" x14ac:dyDescent="0.3">
      <c r="A44" s="1" t="s">
        <v>31</v>
      </c>
      <c r="B44" s="1">
        <v>266.94</v>
      </c>
      <c r="C44" s="5">
        <v>0</v>
      </c>
      <c r="D44" s="1">
        <v>365.31</v>
      </c>
      <c r="E44" s="1">
        <v>632.25</v>
      </c>
      <c r="F44" s="15">
        <f>(E44-E45)/E45</f>
        <v>-0.73936003561770336</v>
      </c>
      <c r="G44" s="15">
        <f>E44/$E$65</f>
        <v>2.107208502823776E-2</v>
      </c>
      <c r="H44" s="1">
        <v>-1793.51</v>
      </c>
    </row>
    <row r="45" spans="1:8" x14ac:dyDescent="0.3">
      <c r="A45" s="1" t="s">
        <v>11</v>
      </c>
      <c r="B45" s="1">
        <v>1996.16</v>
      </c>
      <c r="C45" s="5">
        <v>0</v>
      </c>
      <c r="D45" s="1">
        <v>429.6</v>
      </c>
      <c r="E45" s="1">
        <v>2425.7600000000002</v>
      </c>
      <c r="F45" s="1"/>
      <c r="G45" s="1"/>
      <c r="H45" s="1"/>
    </row>
    <row r="46" spans="1:8" x14ac:dyDescent="0.3">
      <c r="A46" s="1" t="s">
        <v>32</v>
      </c>
      <c r="B46" s="1">
        <v>9.3800000000000008</v>
      </c>
      <c r="C46" s="5">
        <v>0</v>
      </c>
      <c r="D46" s="1">
        <v>493.07</v>
      </c>
      <c r="E46" s="1">
        <v>502.45</v>
      </c>
      <c r="F46" s="15">
        <f>(E46-E47)/E47</f>
        <v>-0.58971616148419126</v>
      </c>
      <c r="G46" s="15">
        <f>E46/$E$65</f>
        <v>1.6746016801009192E-2</v>
      </c>
      <c r="H46" s="1">
        <v>-722.19</v>
      </c>
    </row>
    <row r="47" spans="1:8" x14ac:dyDescent="0.3">
      <c r="A47" s="1" t="s">
        <v>11</v>
      </c>
      <c r="B47" s="1">
        <v>764.79</v>
      </c>
      <c r="C47" s="5">
        <v>0</v>
      </c>
      <c r="D47" s="1">
        <v>459.85</v>
      </c>
      <c r="E47" s="1">
        <v>1224.6400000000001</v>
      </c>
      <c r="F47" s="1"/>
      <c r="G47" s="1"/>
      <c r="H47" s="1"/>
    </row>
    <row r="48" spans="1:8" x14ac:dyDescent="0.3">
      <c r="A48" s="1" t="s">
        <v>33</v>
      </c>
      <c r="B48" s="1">
        <v>400.61</v>
      </c>
      <c r="C48" s="1">
        <v>15.13</v>
      </c>
      <c r="D48" s="1">
        <v>93.97</v>
      </c>
      <c r="E48" s="1">
        <v>509.71</v>
      </c>
      <c r="F48" s="15">
        <f>(E48-E49)/E49</f>
        <v>-0.59587878980083719</v>
      </c>
      <c r="G48" s="15">
        <f>E48/$E$65</f>
        <v>1.6987983328972823E-2</v>
      </c>
      <c r="H48" s="1">
        <v>-751.57</v>
      </c>
    </row>
    <row r="49" spans="1:8" x14ac:dyDescent="0.3">
      <c r="A49" s="1" t="s">
        <v>11</v>
      </c>
      <c r="B49" s="1">
        <v>1192.08</v>
      </c>
      <c r="C49" s="1">
        <v>15.81</v>
      </c>
      <c r="D49" s="1">
        <v>53.39</v>
      </c>
      <c r="E49" s="1">
        <v>1261.28</v>
      </c>
      <c r="F49" s="1"/>
      <c r="G49" s="1"/>
      <c r="H49" s="1"/>
    </row>
    <row r="50" spans="1:8" x14ac:dyDescent="0.3">
      <c r="A50" s="1" t="s">
        <v>34</v>
      </c>
      <c r="B50" s="5">
        <v>0</v>
      </c>
      <c r="C50" s="5">
        <v>0</v>
      </c>
      <c r="D50" s="1">
        <v>42.9</v>
      </c>
      <c r="E50" s="1">
        <v>42.9</v>
      </c>
      <c r="F50" s="15">
        <f>(E50-E51)/E51</f>
        <v>20.133004926108374</v>
      </c>
      <c r="G50" s="15">
        <f>E50/$E$65</f>
        <v>1.4298022106941871E-3</v>
      </c>
      <c r="H50" s="1">
        <v>40.869999999999997</v>
      </c>
    </row>
    <row r="51" spans="1:8" x14ac:dyDescent="0.3">
      <c r="A51" s="1" t="s">
        <v>11</v>
      </c>
      <c r="B51" s="5">
        <v>0</v>
      </c>
      <c r="C51" s="5">
        <v>0</v>
      </c>
      <c r="D51" s="1">
        <v>2.0299999999999998</v>
      </c>
      <c r="E51" s="1">
        <v>2.0299999999999998</v>
      </c>
      <c r="F51" s="1"/>
      <c r="G51" s="1"/>
      <c r="H51" s="1"/>
    </row>
    <row r="52" spans="1:8" x14ac:dyDescent="0.3">
      <c r="A52" s="1" t="s">
        <v>35</v>
      </c>
      <c r="B52" s="5">
        <v>0</v>
      </c>
      <c r="C52" s="5">
        <v>0</v>
      </c>
      <c r="D52" s="1">
        <v>62.15</v>
      </c>
      <c r="E52" s="1">
        <v>62.15</v>
      </c>
      <c r="F52" s="15">
        <f>(E52-E53)/E53</f>
        <v>0.76362088535754813</v>
      </c>
      <c r="G52" s="17">
        <f>E52/$E$65</f>
        <v>2.0713801257492711E-3</v>
      </c>
      <c r="H52" s="1">
        <v>26.91</v>
      </c>
    </row>
    <row r="53" spans="1:8" x14ac:dyDescent="0.3">
      <c r="A53" s="1" t="s">
        <v>11</v>
      </c>
      <c r="B53" s="5">
        <v>0</v>
      </c>
      <c r="C53" s="5">
        <v>0</v>
      </c>
      <c r="D53" s="1">
        <v>35.24</v>
      </c>
      <c r="E53" s="1">
        <v>35.24</v>
      </c>
      <c r="F53" s="1"/>
      <c r="G53" s="1"/>
      <c r="H53" s="1"/>
    </row>
    <row r="54" spans="1:8" x14ac:dyDescent="0.3">
      <c r="A54" s="3" t="s">
        <v>36</v>
      </c>
      <c r="B54" s="6">
        <f t="shared" ref="B54:E54" si="0">SUM(B4+B6+B8+B10+B12+B14+B16+B18+B20+B22+B24+B26+B28+B30+B32+B34+B36+B38+B40+B42+B44+B46+B48+B50+B52)</f>
        <v>10785.670000000002</v>
      </c>
      <c r="C54" s="6">
        <f t="shared" si="0"/>
        <v>833.50999999999988</v>
      </c>
      <c r="D54" s="6">
        <f t="shared" si="0"/>
        <v>6864.37</v>
      </c>
      <c r="E54" s="6">
        <f t="shared" si="0"/>
        <v>18483.55</v>
      </c>
      <c r="F54" s="17">
        <f>(E54-E55)/E55</f>
        <v>-0.28245779329048326</v>
      </c>
      <c r="G54" s="17">
        <f>E54/$E$65</f>
        <v>0.61603311541903361</v>
      </c>
      <c r="H54" s="6">
        <f t="shared" ref="H54" si="1">SUM(H4+H6+H8+H10+H12+H14+H16+H18+H20+H22+H24+H26+H28+H30+H32+H34+H36+H38+H40+H42+H44+H46+H48+H50+H52)</f>
        <v>-7275.9800000000005</v>
      </c>
    </row>
    <row r="55" spans="1:8" x14ac:dyDescent="0.3">
      <c r="A55" s="1" t="s">
        <v>37</v>
      </c>
      <c r="B55" s="19">
        <f>SUM(B5+B7+B9+B11+B13+B15+B17+B19+B21+B23+B25+B27+B29+B31+B33+B35+B37+B39+B41+B43+B45+B47+B49+B51+B53)</f>
        <v>19130.630000000005</v>
      </c>
      <c r="C55" s="19">
        <f t="shared" ref="C55:E55" si="2">SUM(C5+C7+C9+C11+C13+C15+C17+C19+C21+C23+C25+C27+C29+C31+C33+C35+C37+C39+C41+C43+C45+C47+C49+C51+C53)</f>
        <v>704.67</v>
      </c>
      <c r="D55" s="19">
        <f t="shared" si="2"/>
        <v>5924.2300000000014</v>
      </c>
      <c r="E55" s="19">
        <f t="shared" si="2"/>
        <v>25759.530000000002</v>
      </c>
      <c r="F55" s="1"/>
      <c r="G55" s="1"/>
      <c r="H55" s="1"/>
    </row>
    <row r="56" spans="1:8" x14ac:dyDescent="0.3">
      <c r="A56" s="1" t="s">
        <v>38</v>
      </c>
      <c r="B56" s="14">
        <f>(B54-B55)/B55</f>
        <v>-0.43620936686350636</v>
      </c>
      <c r="C56" s="14">
        <f>(C54-C55)/C55</f>
        <v>0.18283735649311014</v>
      </c>
      <c r="D56" s="14">
        <f>(D54-D55)/D55</f>
        <v>0.1586940412509302</v>
      </c>
      <c r="E56" s="14">
        <f>(E54-E55)/E55</f>
        <v>-0.28245779329048326</v>
      </c>
      <c r="F56" s="1"/>
      <c r="G56" s="1"/>
      <c r="H56" s="1"/>
    </row>
    <row r="57" spans="1:8" x14ac:dyDescent="0.3">
      <c r="A57" s="3" t="s">
        <v>58</v>
      </c>
      <c r="B57" s="1"/>
      <c r="C57" s="1"/>
      <c r="D57" s="1"/>
      <c r="E57" s="1"/>
      <c r="F57" s="1"/>
      <c r="G57" s="1"/>
      <c r="H57" s="1"/>
    </row>
    <row r="58" spans="1:8" x14ac:dyDescent="0.3">
      <c r="A58" s="1" t="s">
        <v>59</v>
      </c>
      <c r="B58" s="1">
        <v>10165.299999999999</v>
      </c>
      <c r="C58" s="5">
        <v>0</v>
      </c>
      <c r="D58" s="1">
        <v>81.290000000000006</v>
      </c>
      <c r="E58" s="1">
        <v>10246.59</v>
      </c>
      <c r="F58" s="15">
        <f>(E58-E59)/E59</f>
        <v>9.5647069264731197E-2</v>
      </c>
      <c r="G58" s="14">
        <f>E58/$E$65</f>
        <v>0.34150575837009212</v>
      </c>
      <c r="H58" s="1">
        <v>894.5</v>
      </c>
    </row>
    <row r="59" spans="1:8" x14ac:dyDescent="0.3">
      <c r="A59" s="1" t="s">
        <v>11</v>
      </c>
      <c r="B59" s="1">
        <v>9282.77</v>
      </c>
      <c r="C59" s="5">
        <v>0</v>
      </c>
      <c r="D59" s="1">
        <v>69.319999999999993</v>
      </c>
      <c r="E59" s="1">
        <v>9352.09</v>
      </c>
      <c r="F59" s="1"/>
      <c r="G59" s="21"/>
      <c r="H59" s="1"/>
    </row>
    <row r="60" spans="1:8" x14ac:dyDescent="0.3">
      <c r="A60" s="1" t="s">
        <v>60</v>
      </c>
      <c r="B60" s="5">
        <v>0</v>
      </c>
      <c r="C60" s="1">
        <v>1274.01</v>
      </c>
      <c r="D60" s="5">
        <v>0</v>
      </c>
      <c r="E60" s="1">
        <v>1274.01</v>
      </c>
      <c r="F60" s="15">
        <f>(E60-E61)/E61</f>
        <v>6.7001113893518482E-2</v>
      </c>
      <c r="G60" s="14">
        <f>E60/$E$65</f>
        <v>4.246112621087416E-2</v>
      </c>
      <c r="H60" s="1">
        <v>80</v>
      </c>
    </row>
    <row r="61" spans="1:8" x14ac:dyDescent="0.3">
      <c r="A61" s="1" t="s">
        <v>11</v>
      </c>
      <c r="B61" s="5">
        <v>0</v>
      </c>
      <c r="C61" s="1">
        <v>1194.01</v>
      </c>
      <c r="D61" s="5">
        <v>0</v>
      </c>
      <c r="E61" s="1">
        <v>1194.01</v>
      </c>
      <c r="F61" s="1"/>
      <c r="G61" s="1"/>
      <c r="H61" s="1"/>
    </row>
    <row r="62" spans="1:8" x14ac:dyDescent="0.3">
      <c r="A62" s="3" t="s">
        <v>61</v>
      </c>
      <c r="B62" s="20">
        <f>SUM(B58+B60)</f>
        <v>10165.299999999999</v>
      </c>
      <c r="C62" s="20">
        <f t="shared" ref="C62:E62" si="3">SUM(C58+C60)</f>
        <v>1274.01</v>
      </c>
      <c r="D62" s="20">
        <f t="shared" si="3"/>
        <v>81.290000000000006</v>
      </c>
      <c r="E62" s="20">
        <f t="shared" si="3"/>
        <v>11520.6</v>
      </c>
      <c r="F62" s="17">
        <f>(E62-E63)/E63</f>
        <v>9.2403827007140074E-2</v>
      </c>
      <c r="G62" s="17">
        <f>E62/$E$65</f>
        <v>0.38396688458096628</v>
      </c>
      <c r="H62" s="20">
        <f>SUM(H58+H60)</f>
        <v>974.5</v>
      </c>
    </row>
    <row r="63" spans="1:8" x14ac:dyDescent="0.3">
      <c r="A63" s="1" t="s">
        <v>37</v>
      </c>
      <c r="B63" s="18">
        <f>B59+B61</f>
        <v>9282.77</v>
      </c>
      <c r="C63" s="18">
        <f t="shared" ref="C63:E63" si="4">C59+C61</f>
        <v>1194.01</v>
      </c>
      <c r="D63" s="18">
        <f t="shared" si="4"/>
        <v>69.319999999999993</v>
      </c>
      <c r="E63" s="18">
        <f t="shared" si="4"/>
        <v>10546.1</v>
      </c>
      <c r="F63" s="1"/>
      <c r="G63" s="1"/>
      <c r="H63" s="1"/>
    </row>
    <row r="64" spans="1:8" x14ac:dyDescent="0.3">
      <c r="A64" s="1" t="s">
        <v>38</v>
      </c>
      <c r="B64" s="14">
        <f>(B62-B63)/B63</f>
        <v>9.5071837393364139E-2</v>
      </c>
      <c r="C64" s="14">
        <f>(C62-C63)/C63</f>
        <v>6.7001113893518482E-2</v>
      </c>
      <c r="D64" s="14">
        <f>(D62-D63)/D63</f>
        <v>0.17267743796884036</v>
      </c>
      <c r="E64" s="14">
        <f>(E62-E63)/E63</f>
        <v>9.2403827007140074E-2</v>
      </c>
      <c r="F64" s="1"/>
      <c r="G64" s="1"/>
      <c r="H64" s="1"/>
    </row>
    <row r="65" spans="1:9" x14ac:dyDescent="0.3">
      <c r="A65" s="3" t="s">
        <v>48</v>
      </c>
      <c r="B65" s="13">
        <f t="shared" ref="B65:E66" si="5">SUM(B54+B62)</f>
        <v>20950.97</v>
      </c>
      <c r="C65" s="13">
        <f t="shared" si="5"/>
        <v>2107.52</v>
      </c>
      <c r="D65" s="13">
        <f t="shared" si="5"/>
        <v>6945.66</v>
      </c>
      <c r="E65" s="13">
        <f t="shared" si="5"/>
        <v>30004.15</v>
      </c>
      <c r="F65" s="17">
        <f>(E65-E66)/E66</f>
        <v>-0.17356757064951089</v>
      </c>
      <c r="G65" s="17">
        <f>E65/$E$65</f>
        <v>1</v>
      </c>
      <c r="H65" s="13">
        <f t="shared" ref="H65" si="6">SUM(H54+H62)</f>
        <v>-6301.4800000000005</v>
      </c>
    </row>
    <row r="66" spans="1:9" x14ac:dyDescent="0.3">
      <c r="A66" s="1" t="s">
        <v>37</v>
      </c>
      <c r="B66" s="18">
        <f t="shared" si="5"/>
        <v>28413.400000000005</v>
      </c>
      <c r="C66" s="18">
        <f t="shared" si="5"/>
        <v>1898.6799999999998</v>
      </c>
      <c r="D66" s="18">
        <f t="shared" si="5"/>
        <v>5993.5500000000011</v>
      </c>
      <c r="E66" s="18">
        <f t="shared" si="5"/>
        <v>36305.630000000005</v>
      </c>
      <c r="F66" s="1"/>
      <c r="G66" s="1"/>
      <c r="H66" s="1"/>
    </row>
    <row r="67" spans="1:9" x14ac:dyDescent="0.3">
      <c r="A67" s="1" t="s">
        <v>38</v>
      </c>
      <c r="B67" s="15">
        <f>(B65-B66)/B66</f>
        <v>-0.26263769911379853</v>
      </c>
      <c r="C67" s="15">
        <f t="shared" ref="C67:E67" si="7">(C65-C66)/C66</f>
        <v>0.10999220511091926</v>
      </c>
      <c r="D67" s="15">
        <f t="shared" si="7"/>
        <v>0.15885576995269893</v>
      </c>
      <c r="E67" s="15">
        <f t="shared" si="7"/>
        <v>-0.17356757064951089</v>
      </c>
      <c r="F67" s="1"/>
      <c r="G67" s="1"/>
      <c r="H67" s="1"/>
    </row>
    <row r="68" spans="1:9" x14ac:dyDescent="0.3">
      <c r="A68" s="1" t="s">
        <v>49</v>
      </c>
      <c r="B68" s="15">
        <f>B65/$E$65</f>
        <v>0.69826907277826566</v>
      </c>
      <c r="C68" s="15">
        <f t="shared" ref="C68:E68" si="8">C65/$E$65</f>
        <v>7.0240950001916394E-2</v>
      </c>
      <c r="D68" s="15">
        <f t="shared" si="8"/>
        <v>0.2314899772198179</v>
      </c>
      <c r="E68" s="15">
        <f t="shared" si="8"/>
        <v>1</v>
      </c>
      <c r="F68" s="1"/>
      <c r="G68" s="1"/>
      <c r="H68" s="1"/>
    </row>
    <row r="69" spans="1:9" x14ac:dyDescent="0.3">
      <c r="A69" s="1" t="s">
        <v>50</v>
      </c>
      <c r="B69" s="15">
        <f>B66/$E$66</f>
        <v>0.78261691093089425</v>
      </c>
      <c r="C69" s="15">
        <f t="shared" ref="C69:E69" si="9">C66/$E$66</f>
        <v>5.2297123063282464E-2</v>
      </c>
      <c r="D69" s="15">
        <f t="shared" si="9"/>
        <v>0.16508596600582334</v>
      </c>
      <c r="E69" s="15">
        <f t="shared" si="9"/>
        <v>1</v>
      </c>
      <c r="F69" s="1"/>
      <c r="G69" s="1"/>
      <c r="H69" s="1"/>
    </row>
    <row r="71" spans="1:9" ht="70.2" customHeight="1" x14ac:dyDescent="0.3">
      <c r="A71" s="16" t="s">
        <v>77</v>
      </c>
      <c r="B71" s="16"/>
      <c r="C71" s="16"/>
      <c r="D71" s="16"/>
      <c r="E71" s="16"/>
      <c r="F71" s="16"/>
      <c r="G71" s="16"/>
      <c r="H71" s="16"/>
      <c r="I71" s="16"/>
    </row>
  </sheetData>
  <mergeCells count="2">
    <mergeCell ref="A1:H1"/>
    <mergeCell ref="A71:I7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9"/>
  <sheetViews>
    <sheetView tabSelected="1" workbookViewId="0">
      <selection activeCell="F77" sqref="F77"/>
    </sheetView>
  </sheetViews>
  <sheetFormatPr defaultRowHeight="14.4" x14ac:dyDescent="0.3"/>
  <cols>
    <col min="1" max="1" width="36.21875" customWidth="1"/>
    <col min="2" max="2" width="10.109375" bestFit="1" customWidth="1"/>
    <col min="3" max="3" width="10.44140625" customWidth="1"/>
    <col min="4" max="4" width="10.21875" customWidth="1"/>
    <col min="7" max="9" width="10.109375" bestFit="1" customWidth="1"/>
    <col min="10" max="10" width="11.44140625" customWidth="1"/>
    <col min="13" max="13" width="11" customWidth="1"/>
    <col min="14" max="14" width="10.88671875" customWidth="1"/>
    <col min="15" max="15" width="11.109375" customWidth="1"/>
    <col min="18" max="18" width="10.44140625" customWidth="1"/>
  </cols>
  <sheetData>
    <row r="1" spans="1:18" ht="33" customHeight="1" x14ac:dyDescent="0.3">
      <c r="A1" s="7" t="s">
        <v>76</v>
      </c>
      <c r="B1" s="7"/>
      <c r="C1" s="7"/>
      <c r="D1" s="7"/>
      <c r="E1" s="7"/>
      <c r="F1" s="7"/>
      <c r="G1" s="7"/>
      <c r="H1" s="7"/>
      <c r="I1" s="7"/>
      <c r="J1" s="7"/>
      <c r="K1" s="7"/>
      <c r="L1" s="7"/>
      <c r="M1" s="7"/>
      <c r="N1" s="7"/>
      <c r="O1" s="7"/>
      <c r="P1" s="7"/>
      <c r="Q1" s="7"/>
      <c r="R1" s="7"/>
    </row>
    <row r="2" spans="1:18" ht="45" customHeight="1" x14ac:dyDescent="0.3">
      <c r="A2" s="3"/>
      <c r="B2" s="4" t="s">
        <v>62</v>
      </c>
      <c r="C2" s="4" t="s">
        <v>63</v>
      </c>
      <c r="D2" s="4" t="s">
        <v>64</v>
      </c>
      <c r="E2" s="4" t="s">
        <v>65</v>
      </c>
      <c r="F2" s="4" t="s">
        <v>66</v>
      </c>
      <c r="G2" s="4" t="s">
        <v>67</v>
      </c>
      <c r="H2" s="4" t="s">
        <v>68</v>
      </c>
      <c r="I2" s="4" t="s">
        <v>69</v>
      </c>
      <c r="J2" s="4" t="s">
        <v>70</v>
      </c>
      <c r="K2" s="4" t="s">
        <v>71</v>
      </c>
      <c r="L2" s="4" t="s">
        <v>72</v>
      </c>
      <c r="M2" s="4" t="s">
        <v>73</v>
      </c>
      <c r="N2" s="4" t="s">
        <v>74</v>
      </c>
      <c r="O2" s="4" t="s">
        <v>5</v>
      </c>
      <c r="P2" s="4" t="s">
        <v>6</v>
      </c>
      <c r="Q2" s="4" t="s">
        <v>7</v>
      </c>
      <c r="R2" s="4" t="s">
        <v>8</v>
      </c>
    </row>
    <row r="3" spans="1:18" x14ac:dyDescent="0.3">
      <c r="A3" s="3" t="s">
        <v>9</v>
      </c>
      <c r="B3" s="1"/>
      <c r="C3" s="1"/>
      <c r="D3" s="1"/>
      <c r="E3" s="1"/>
      <c r="F3" s="1"/>
      <c r="G3" s="1"/>
      <c r="H3" s="1"/>
      <c r="I3" s="1"/>
      <c r="J3" s="1"/>
      <c r="K3" s="1"/>
      <c r="L3" s="1"/>
      <c r="M3" s="1"/>
      <c r="N3" s="1"/>
      <c r="O3" s="1"/>
      <c r="P3" s="1"/>
      <c r="Q3" s="1"/>
      <c r="R3" s="1"/>
    </row>
    <row r="4" spans="1:18" x14ac:dyDescent="0.3">
      <c r="A4" s="1" t="s">
        <v>10</v>
      </c>
      <c r="B4" s="1">
        <v>0.04</v>
      </c>
      <c r="C4" s="5">
        <v>0</v>
      </c>
      <c r="D4" s="5">
        <v>0</v>
      </c>
      <c r="E4" s="5">
        <v>0</v>
      </c>
      <c r="F4" s="5">
        <v>0</v>
      </c>
      <c r="G4" s="1">
        <v>1075.3900000000001</v>
      </c>
      <c r="H4" s="1">
        <v>442.77</v>
      </c>
      <c r="I4" s="1">
        <v>632.61</v>
      </c>
      <c r="J4" s="1">
        <v>1146.46</v>
      </c>
      <c r="K4" s="5">
        <v>0</v>
      </c>
      <c r="L4" s="1">
        <v>37.6</v>
      </c>
      <c r="M4" s="1">
        <v>11.47</v>
      </c>
      <c r="N4" s="1">
        <v>83.74</v>
      </c>
      <c r="O4" s="1">
        <v>2354.69</v>
      </c>
      <c r="P4" s="15">
        <f>(O4-O5)/O5</f>
        <v>0.25077818738114721</v>
      </c>
      <c r="Q4" s="15">
        <f>O4/$O$83</f>
        <v>7.6643219108293208E-3</v>
      </c>
      <c r="R4" s="1">
        <v>472.11</v>
      </c>
    </row>
    <row r="5" spans="1:18" x14ac:dyDescent="0.3">
      <c r="A5" s="1" t="s">
        <v>11</v>
      </c>
      <c r="B5" s="5">
        <v>0</v>
      </c>
      <c r="C5" s="5">
        <v>0</v>
      </c>
      <c r="D5" s="5">
        <v>0</v>
      </c>
      <c r="E5" s="5">
        <v>0</v>
      </c>
      <c r="F5" s="5">
        <v>0</v>
      </c>
      <c r="G5" s="1">
        <v>912.52</v>
      </c>
      <c r="H5" s="1">
        <v>347.51</v>
      </c>
      <c r="I5" s="1">
        <v>565.01</v>
      </c>
      <c r="J5" s="1">
        <v>842.78</v>
      </c>
      <c r="K5" s="5">
        <v>0</v>
      </c>
      <c r="L5" s="1">
        <v>54.28</v>
      </c>
      <c r="M5" s="1">
        <v>7.36</v>
      </c>
      <c r="N5" s="1">
        <v>65.64</v>
      </c>
      <c r="O5" s="1">
        <v>1882.58</v>
      </c>
      <c r="P5" s="1"/>
      <c r="Q5" s="1"/>
      <c r="R5" s="1"/>
    </row>
    <row r="6" spans="1:18" x14ac:dyDescent="0.3">
      <c r="A6" s="1" t="s">
        <v>12</v>
      </c>
      <c r="B6" s="1">
        <v>2630.7</v>
      </c>
      <c r="C6" s="1">
        <v>382.5</v>
      </c>
      <c r="D6" s="1">
        <v>332.66</v>
      </c>
      <c r="E6" s="1">
        <v>49.84</v>
      </c>
      <c r="F6" s="1">
        <v>502.88</v>
      </c>
      <c r="G6" s="1">
        <v>6576.52</v>
      </c>
      <c r="H6" s="1">
        <v>3026.33</v>
      </c>
      <c r="I6" s="1">
        <v>3550.19</v>
      </c>
      <c r="J6" s="1">
        <v>8184.21</v>
      </c>
      <c r="K6" s="1">
        <v>13.95</v>
      </c>
      <c r="L6" s="1">
        <v>721.6</v>
      </c>
      <c r="M6" s="1">
        <v>176.67</v>
      </c>
      <c r="N6" s="1">
        <v>2605.21</v>
      </c>
      <c r="O6" s="1">
        <v>21794.240000000002</v>
      </c>
      <c r="P6" s="15">
        <f>(O6-O7)/O7</f>
        <v>8.9378650133059415E-2</v>
      </c>
      <c r="Q6" s="15">
        <f>O6/$O$83</f>
        <v>7.0938455236941089E-2</v>
      </c>
      <c r="R6" s="1">
        <v>1788.12</v>
      </c>
    </row>
    <row r="7" spans="1:18" x14ac:dyDescent="0.3">
      <c r="A7" s="1" t="s">
        <v>11</v>
      </c>
      <c r="B7" s="1">
        <v>2374.8200000000002</v>
      </c>
      <c r="C7" s="1">
        <v>322.16000000000003</v>
      </c>
      <c r="D7" s="1">
        <v>292.10000000000002</v>
      </c>
      <c r="E7" s="1">
        <v>30.06</v>
      </c>
      <c r="F7" s="1">
        <v>436.35</v>
      </c>
      <c r="G7" s="1">
        <v>5695.01</v>
      </c>
      <c r="H7" s="1">
        <v>2786.65</v>
      </c>
      <c r="I7" s="1">
        <v>2908.36</v>
      </c>
      <c r="J7" s="1">
        <v>7560.58</v>
      </c>
      <c r="K7" s="1">
        <v>11.63</v>
      </c>
      <c r="L7" s="1">
        <v>643.67999999999995</v>
      </c>
      <c r="M7" s="1">
        <v>201.34</v>
      </c>
      <c r="N7" s="1">
        <v>2760.55</v>
      </c>
      <c r="O7" s="1">
        <v>20006.12</v>
      </c>
      <c r="P7" s="1"/>
      <c r="Q7" s="1"/>
      <c r="R7" s="1"/>
    </row>
    <row r="8" spans="1:18" x14ac:dyDescent="0.3">
      <c r="A8" s="1" t="s">
        <v>13</v>
      </c>
      <c r="B8" s="1">
        <v>625.13</v>
      </c>
      <c r="C8" s="1">
        <v>164.78</v>
      </c>
      <c r="D8" s="1">
        <v>134.72</v>
      </c>
      <c r="E8" s="1">
        <v>30.07</v>
      </c>
      <c r="F8" s="1">
        <v>38.57</v>
      </c>
      <c r="G8" s="1">
        <v>5149.47</v>
      </c>
      <c r="H8" s="1">
        <v>2367.54</v>
      </c>
      <c r="I8" s="1">
        <v>2781.93</v>
      </c>
      <c r="J8" s="1">
        <v>843.33</v>
      </c>
      <c r="K8" s="5">
        <v>0</v>
      </c>
      <c r="L8" s="1">
        <v>23.93</v>
      </c>
      <c r="M8" s="1">
        <v>214.72</v>
      </c>
      <c r="N8" s="1">
        <v>41.38</v>
      </c>
      <c r="O8" s="1">
        <v>7101.32</v>
      </c>
      <c r="P8" s="15">
        <f>(O8-O9)/O9</f>
        <v>-4.6207364328070627E-2</v>
      </c>
      <c r="Q8" s="15">
        <f>O8/$O$83</f>
        <v>2.3114211412886821E-2</v>
      </c>
      <c r="R8" s="1">
        <v>-344.03</v>
      </c>
    </row>
    <row r="9" spans="1:18" x14ac:dyDescent="0.3">
      <c r="A9" s="1" t="s">
        <v>11</v>
      </c>
      <c r="B9" s="1">
        <v>602.58000000000004</v>
      </c>
      <c r="C9" s="1">
        <v>139.12</v>
      </c>
      <c r="D9" s="1">
        <v>119.27</v>
      </c>
      <c r="E9" s="1">
        <v>19.850000000000001</v>
      </c>
      <c r="F9" s="1">
        <v>39.97</v>
      </c>
      <c r="G9" s="1">
        <v>4932.47</v>
      </c>
      <c r="H9" s="1">
        <v>2100.27</v>
      </c>
      <c r="I9" s="1">
        <v>2832.2</v>
      </c>
      <c r="J9" s="1">
        <v>843.57</v>
      </c>
      <c r="K9" s="5">
        <v>0</v>
      </c>
      <c r="L9" s="1">
        <v>21.54</v>
      </c>
      <c r="M9" s="1">
        <v>252.91</v>
      </c>
      <c r="N9" s="1">
        <v>613.19000000000005</v>
      </c>
      <c r="O9" s="1">
        <v>7445.35</v>
      </c>
      <c r="P9" s="1"/>
      <c r="Q9" s="1"/>
      <c r="R9" s="1"/>
    </row>
    <row r="10" spans="1:18" x14ac:dyDescent="0.3">
      <c r="A10" s="1" t="s">
        <v>14</v>
      </c>
      <c r="B10" s="1">
        <v>633.58000000000004</v>
      </c>
      <c r="C10" s="1">
        <v>136.74</v>
      </c>
      <c r="D10" s="1">
        <v>134.54</v>
      </c>
      <c r="E10" s="1">
        <v>2.2000000000000002</v>
      </c>
      <c r="F10" s="1">
        <v>105.88</v>
      </c>
      <c r="G10" s="1">
        <v>1846.69</v>
      </c>
      <c r="H10" s="1">
        <v>847.06</v>
      </c>
      <c r="I10" s="1">
        <v>999.63</v>
      </c>
      <c r="J10" s="1">
        <v>1445.11</v>
      </c>
      <c r="K10" s="1">
        <v>7.0000000000000007E-2</v>
      </c>
      <c r="L10" s="1">
        <v>71.47</v>
      </c>
      <c r="M10" s="1">
        <v>109.21</v>
      </c>
      <c r="N10" s="1">
        <v>557.52</v>
      </c>
      <c r="O10" s="1">
        <v>4906.2700000000004</v>
      </c>
      <c r="P10" s="15">
        <f>(O10-O11)/O11</f>
        <v>5.317274277096733E-3</v>
      </c>
      <c r="Q10" s="15">
        <f>O10/$O$83</f>
        <v>1.5969504546859491E-2</v>
      </c>
      <c r="R10" s="1">
        <v>25.95</v>
      </c>
    </row>
    <row r="11" spans="1:18" x14ac:dyDescent="0.3">
      <c r="A11" s="1" t="s">
        <v>11</v>
      </c>
      <c r="B11" s="1">
        <v>545.25</v>
      </c>
      <c r="C11" s="1">
        <v>119.87</v>
      </c>
      <c r="D11" s="1">
        <v>117.82</v>
      </c>
      <c r="E11" s="1">
        <v>2.0499999999999998</v>
      </c>
      <c r="F11" s="1">
        <v>98.91</v>
      </c>
      <c r="G11" s="1">
        <v>1693.5</v>
      </c>
      <c r="H11" s="1">
        <v>736.72</v>
      </c>
      <c r="I11" s="1">
        <v>956.78</v>
      </c>
      <c r="J11" s="1">
        <v>1684.31</v>
      </c>
      <c r="K11" s="5">
        <v>0</v>
      </c>
      <c r="L11" s="1">
        <v>69.28</v>
      </c>
      <c r="M11" s="1">
        <v>113.36</v>
      </c>
      <c r="N11" s="1">
        <v>555.84</v>
      </c>
      <c r="O11" s="1">
        <v>4880.32</v>
      </c>
      <c r="P11" s="1"/>
      <c r="Q11" s="1"/>
      <c r="R11" s="1"/>
    </row>
    <row r="12" spans="1:18" x14ac:dyDescent="0.3">
      <c r="A12" s="1" t="s">
        <v>15</v>
      </c>
      <c r="B12" s="1">
        <v>641.29999999999995</v>
      </c>
      <c r="C12" s="1">
        <v>49.72</v>
      </c>
      <c r="D12" s="1">
        <v>49.7</v>
      </c>
      <c r="E12" s="1">
        <v>0.02</v>
      </c>
      <c r="F12" s="1">
        <v>172.86</v>
      </c>
      <c r="G12" s="1">
        <v>6164.52</v>
      </c>
      <c r="H12" s="1">
        <v>2354.96</v>
      </c>
      <c r="I12" s="1">
        <v>3809.56</v>
      </c>
      <c r="J12" s="1">
        <v>1368.68</v>
      </c>
      <c r="K12" s="1">
        <v>1.05</v>
      </c>
      <c r="L12" s="1">
        <v>207.93</v>
      </c>
      <c r="M12" s="1">
        <v>290.55</v>
      </c>
      <c r="N12" s="1">
        <v>193.77</v>
      </c>
      <c r="O12" s="1">
        <v>9090.3799999999992</v>
      </c>
      <c r="P12" s="15">
        <f>(O12-O13)/O13</f>
        <v>0.16772086857330756</v>
      </c>
      <c r="Q12" s="15">
        <f>O12/$O$83</f>
        <v>2.958843780360244E-2</v>
      </c>
      <c r="R12" s="1">
        <v>1305.6600000000001</v>
      </c>
    </row>
    <row r="13" spans="1:18" x14ac:dyDescent="0.3">
      <c r="A13" s="1" t="s">
        <v>11</v>
      </c>
      <c r="B13" s="1">
        <v>467.1</v>
      </c>
      <c r="C13" s="1">
        <v>47.54</v>
      </c>
      <c r="D13" s="1">
        <v>47.54</v>
      </c>
      <c r="E13" s="5">
        <v>0</v>
      </c>
      <c r="F13" s="1">
        <v>117.47</v>
      </c>
      <c r="G13" s="1">
        <v>5293.31</v>
      </c>
      <c r="H13" s="1">
        <v>2034.25</v>
      </c>
      <c r="I13" s="1">
        <v>3259.06</v>
      </c>
      <c r="J13" s="1">
        <v>1158.58</v>
      </c>
      <c r="K13" s="1">
        <v>22.86</v>
      </c>
      <c r="L13" s="1">
        <v>123.96</v>
      </c>
      <c r="M13" s="1">
        <v>402.28</v>
      </c>
      <c r="N13" s="1">
        <v>151.62</v>
      </c>
      <c r="O13" s="1">
        <v>7784.72</v>
      </c>
      <c r="P13" s="1"/>
      <c r="Q13" s="1"/>
      <c r="R13" s="1"/>
    </row>
    <row r="14" spans="1:18" x14ac:dyDescent="0.3">
      <c r="A14" s="1" t="s">
        <v>16</v>
      </c>
      <c r="B14" s="1">
        <v>1726.71</v>
      </c>
      <c r="C14" s="1">
        <v>137.47999999999999</v>
      </c>
      <c r="D14" s="1">
        <v>128.37</v>
      </c>
      <c r="E14" s="1">
        <v>9.1199999999999992</v>
      </c>
      <c r="F14" s="1">
        <v>343.19</v>
      </c>
      <c r="G14" s="1">
        <v>2619.2600000000002</v>
      </c>
      <c r="H14" s="1">
        <v>1638.95</v>
      </c>
      <c r="I14" s="1">
        <v>980.31</v>
      </c>
      <c r="J14" s="1">
        <v>5747.93</v>
      </c>
      <c r="K14" s="1">
        <v>8.06</v>
      </c>
      <c r="L14" s="1">
        <v>664.43</v>
      </c>
      <c r="M14" s="1">
        <v>439.01</v>
      </c>
      <c r="N14" s="1">
        <v>1772.97</v>
      </c>
      <c r="O14" s="1">
        <v>13459.05</v>
      </c>
      <c r="P14" s="15">
        <f>(O14-O15)/O15</f>
        <v>-5.9471324079722832E-2</v>
      </c>
      <c r="Q14" s="15">
        <f>O14/$O$83</f>
        <v>4.3808098651604822E-2</v>
      </c>
      <c r="R14" s="1">
        <v>-851.04</v>
      </c>
    </row>
    <row r="15" spans="1:18" x14ac:dyDescent="0.3">
      <c r="A15" s="1" t="s">
        <v>11</v>
      </c>
      <c r="B15" s="1">
        <v>1686.24</v>
      </c>
      <c r="C15" s="1">
        <v>148.72999999999999</v>
      </c>
      <c r="D15" s="1">
        <v>131.84</v>
      </c>
      <c r="E15" s="1">
        <v>16.89</v>
      </c>
      <c r="F15" s="1">
        <v>306.83999999999997</v>
      </c>
      <c r="G15" s="1">
        <v>2815.77</v>
      </c>
      <c r="H15" s="1">
        <v>1759.33</v>
      </c>
      <c r="I15" s="1">
        <v>1056.44</v>
      </c>
      <c r="J15" s="1">
        <v>5071.79</v>
      </c>
      <c r="K15" s="1">
        <v>21.48</v>
      </c>
      <c r="L15" s="1">
        <v>664.86</v>
      </c>
      <c r="M15" s="1">
        <v>323.61</v>
      </c>
      <c r="N15" s="1">
        <v>3270.77</v>
      </c>
      <c r="O15" s="1">
        <v>14310.09</v>
      </c>
      <c r="P15" s="1"/>
      <c r="Q15" s="1"/>
      <c r="R15" s="1"/>
    </row>
    <row r="16" spans="1:18" x14ac:dyDescent="0.3">
      <c r="A16" s="1" t="s">
        <v>17</v>
      </c>
      <c r="B16" s="1">
        <v>3321.58</v>
      </c>
      <c r="C16" s="1">
        <v>843.39</v>
      </c>
      <c r="D16" s="1">
        <v>749.12</v>
      </c>
      <c r="E16" s="1">
        <v>94.27</v>
      </c>
      <c r="F16" s="1">
        <v>1096.58</v>
      </c>
      <c r="G16" s="1">
        <v>10439</v>
      </c>
      <c r="H16" s="1">
        <v>5271.13</v>
      </c>
      <c r="I16" s="1">
        <v>5167.91</v>
      </c>
      <c r="J16" s="1">
        <v>7948.97</v>
      </c>
      <c r="K16" s="1">
        <v>140.29</v>
      </c>
      <c r="L16" s="1">
        <v>934.26</v>
      </c>
      <c r="M16" s="1">
        <v>430.43</v>
      </c>
      <c r="N16" s="1">
        <v>1372.74</v>
      </c>
      <c r="O16" s="1">
        <v>26527.279999999999</v>
      </c>
      <c r="P16" s="15">
        <f>(O16-O17)/O17</f>
        <v>6.0011684100911622E-2</v>
      </c>
      <c r="Q16" s="15">
        <f>O16/$O$83</f>
        <v>8.6344110408887967E-2</v>
      </c>
      <c r="R16" s="1">
        <v>1501.82</v>
      </c>
    </row>
    <row r="17" spans="1:18" x14ac:dyDescent="0.3">
      <c r="A17" s="1" t="s">
        <v>11</v>
      </c>
      <c r="B17" s="1">
        <v>3065.28</v>
      </c>
      <c r="C17" s="1">
        <v>841.91</v>
      </c>
      <c r="D17" s="1">
        <v>755.74</v>
      </c>
      <c r="E17" s="1">
        <v>86.17</v>
      </c>
      <c r="F17" s="1">
        <v>936.44</v>
      </c>
      <c r="G17" s="1">
        <v>9748.84</v>
      </c>
      <c r="H17" s="1">
        <v>4952.3500000000004</v>
      </c>
      <c r="I17" s="1">
        <v>4796.4799999999996</v>
      </c>
      <c r="J17" s="1">
        <v>6712.1</v>
      </c>
      <c r="K17" s="1">
        <v>159</v>
      </c>
      <c r="L17" s="1">
        <v>984</v>
      </c>
      <c r="M17" s="1">
        <v>469.29</v>
      </c>
      <c r="N17" s="1">
        <v>2108.61</v>
      </c>
      <c r="O17" s="1">
        <v>25025.46</v>
      </c>
      <c r="P17" s="1"/>
      <c r="Q17" s="1"/>
      <c r="R17" s="1"/>
    </row>
    <row r="18" spans="1:18" x14ac:dyDescent="0.3">
      <c r="A18" s="1" t="s">
        <v>18</v>
      </c>
      <c r="B18" s="1">
        <v>959.21</v>
      </c>
      <c r="C18" s="1">
        <v>359.74</v>
      </c>
      <c r="D18" s="1">
        <v>339.96</v>
      </c>
      <c r="E18" s="1">
        <v>19.78</v>
      </c>
      <c r="F18" s="1">
        <v>309.43</v>
      </c>
      <c r="G18" s="1">
        <v>3986.51</v>
      </c>
      <c r="H18" s="1">
        <v>1887.54</v>
      </c>
      <c r="I18" s="1">
        <v>2098.9699999999998</v>
      </c>
      <c r="J18" s="1">
        <v>804.14</v>
      </c>
      <c r="K18" s="1">
        <v>-7.0000000000000007E-2</v>
      </c>
      <c r="L18" s="1">
        <v>320.35000000000002</v>
      </c>
      <c r="M18" s="1">
        <v>105.66</v>
      </c>
      <c r="N18" s="1">
        <v>1315.57</v>
      </c>
      <c r="O18" s="1">
        <v>8160.54</v>
      </c>
      <c r="P18" s="15">
        <f>(O18-O19)/O19</f>
        <v>6.1243757802746511E-2</v>
      </c>
      <c r="Q18" s="15">
        <f>O18/$O$83</f>
        <v>2.6561885227439325E-2</v>
      </c>
      <c r="R18" s="1">
        <v>470.94</v>
      </c>
    </row>
    <row r="19" spans="1:18" x14ac:dyDescent="0.3">
      <c r="A19" s="1" t="s">
        <v>11</v>
      </c>
      <c r="B19" s="1">
        <v>826.56</v>
      </c>
      <c r="C19" s="1">
        <v>302.48</v>
      </c>
      <c r="D19" s="1">
        <v>289.12</v>
      </c>
      <c r="E19" s="1">
        <v>13.36</v>
      </c>
      <c r="F19" s="1">
        <v>248.82</v>
      </c>
      <c r="G19" s="1">
        <v>3813.44</v>
      </c>
      <c r="H19" s="1">
        <v>1881.96</v>
      </c>
      <c r="I19" s="1">
        <v>1931.48</v>
      </c>
      <c r="J19" s="1">
        <v>741.68</v>
      </c>
      <c r="K19" s="5">
        <v>0</v>
      </c>
      <c r="L19" s="1">
        <v>230.92</v>
      </c>
      <c r="M19" s="1">
        <v>106.58</v>
      </c>
      <c r="N19" s="1">
        <v>1419.12</v>
      </c>
      <c r="O19" s="1">
        <v>7689.6</v>
      </c>
      <c r="P19" s="1"/>
      <c r="Q19" s="1"/>
      <c r="R19" s="1"/>
    </row>
    <row r="20" spans="1:18" x14ac:dyDescent="0.3">
      <c r="A20" s="1" t="s">
        <v>19</v>
      </c>
      <c r="B20" s="1">
        <v>1176.22</v>
      </c>
      <c r="C20" s="1">
        <v>145.88999999999999</v>
      </c>
      <c r="D20" s="1">
        <v>132.87</v>
      </c>
      <c r="E20" s="1">
        <v>13.02</v>
      </c>
      <c r="F20" s="1">
        <v>420.75</v>
      </c>
      <c r="G20" s="1">
        <v>4360.8999999999996</v>
      </c>
      <c r="H20" s="1">
        <v>2131.0500000000002</v>
      </c>
      <c r="I20" s="1">
        <v>2229.85</v>
      </c>
      <c r="J20" s="1">
        <v>2297.89</v>
      </c>
      <c r="K20" s="1">
        <v>2.27</v>
      </c>
      <c r="L20" s="1">
        <v>85.45</v>
      </c>
      <c r="M20" s="1">
        <v>375.55</v>
      </c>
      <c r="N20" s="1">
        <v>2473.89</v>
      </c>
      <c r="O20" s="1">
        <v>11338.81</v>
      </c>
      <c r="P20" s="15">
        <f>(O20-O21)/O21</f>
        <v>-4.6204226246604849E-2</v>
      </c>
      <c r="Q20" s="15">
        <f>O20/$O$83</f>
        <v>3.6906892170829535E-2</v>
      </c>
      <c r="R20" s="1">
        <v>-549.28</v>
      </c>
    </row>
    <row r="21" spans="1:18" x14ac:dyDescent="0.3">
      <c r="A21" s="1" t="s">
        <v>11</v>
      </c>
      <c r="B21" s="1">
        <v>1097.1199999999999</v>
      </c>
      <c r="C21" s="1">
        <v>135.71</v>
      </c>
      <c r="D21" s="1">
        <v>121.12</v>
      </c>
      <c r="E21" s="1">
        <v>14.59</v>
      </c>
      <c r="F21" s="1">
        <v>374.72</v>
      </c>
      <c r="G21" s="1">
        <v>4262.3100000000004</v>
      </c>
      <c r="H21" s="1">
        <v>1858.88</v>
      </c>
      <c r="I21" s="1">
        <v>2403.4299999999998</v>
      </c>
      <c r="J21" s="1">
        <v>1821.07</v>
      </c>
      <c r="K21" s="1">
        <v>13.91</v>
      </c>
      <c r="L21" s="1">
        <v>85.43</v>
      </c>
      <c r="M21" s="1">
        <v>276.2</v>
      </c>
      <c r="N21" s="1">
        <v>3821.62</v>
      </c>
      <c r="O21" s="1">
        <v>11888.09</v>
      </c>
      <c r="P21" s="1"/>
      <c r="Q21" s="1"/>
      <c r="R21" s="1"/>
    </row>
    <row r="22" spans="1:18" x14ac:dyDescent="0.3">
      <c r="A22" s="1" t="s">
        <v>20</v>
      </c>
      <c r="B22" s="5">
        <v>0</v>
      </c>
      <c r="C22" s="5">
        <v>0</v>
      </c>
      <c r="D22" s="5">
        <v>0</v>
      </c>
      <c r="E22" s="5">
        <v>0</v>
      </c>
      <c r="F22" s="5">
        <v>0</v>
      </c>
      <c r="G22" s="1">
        <v>0.09</v>
      </c>
      <c r="H22" s="5">
        <v>0</v>
      </c>
      <c r="I22" s="1">
        <v>0.09</v>
      </c>
      <c r="J22" s="1">
        <v>0.08</v>
      </c>
      <c r="K22" s="5">
        <v>0</v>
      </c>
      <c r="L22" s="5">
        <v>0</v>
      </c>
      <c r="M22" s="1">
        <v>0.06</v>
      </c>
      <c r="N22" s="1">
        <v>804.57</v>
      </c>
      <c r="O22" s="1">
        <v>804.8</v>
      </c>
      <c r="P22" s="15">
        <f>(O22-O23)/O23</f>
        <v>6.0594080282543823E-2</v>
      </c>
      <c r="Q22" s="15">
        <f>O22/$O$83</f>
        <v>2.6195576801343007E-3</v>
      </c>
      <c r="R22" s="1">
        <v>45.98</v>
      </c>
    </row>
    <row r="23" spans="1:18" x14ac:dyDescent="0.3">
      <c r="A23" s="1" t="s">
        <v>11</v>
      </c>
      <c r="B23" s="5">
        <v>0</v>
      </c>
      <c r="C23" s="5">
        <v>0</v>
      </c>
      <c r="D23" s="5">
        <v>0</v>
      </c>
      <c r="E23" s="5">
        <v>0</v>
      </c>
      <c r="F23" s="5">
        <v>0</v>
      </c>
      <c r="G23" s="1">
        <v>0.01</v>
      </c>
      <c r="H23" s="5">
        <v>0</v>
      </c>
      <c r="I23" s="1">
        <v>0.01</v>
      </c>
      <c r="J23" s="5">
        <v>0</v>
      </c>
      <c r="K23" s="5">
        <v>0</v>
      </c>
      <c r="L23" s="5">
        <v>0</v>
      </c>
      <c r="M23" s="5">
        <v>0</v>
      </c>
      <c r="N23" s="1">
        <v>758.81</v>
      </c>
      <c r="O23" s="1">
        <v>758.82</v>
      </c>
      <c r="P23" s="1"/>
      <c r="Q23" s="1"/>
      <c r="R23" s="1"/>
    </row>
    <row r="24" spans="1:18" x14ac:dyDescent="0.3">
      <c r="A24" s="1" t="s">
        <v>21</v>
      </c>
      <c r="B24" s="1">
        <v>68.069999999999993</v>
      </c>
      <c r="C24" s="1">
        <v>18.690000000000001</v>
      </c>
      <c r="D24" s="1">
        <v>18.690000000000001</v>
      </c>
      <c r="E24" s="5">
        <v>0</v>
      </c>
      <c r="F24" s="1">
        <v>39.36</v>
      </c>
      <c r="G24" s="1">
        <v>1876.05</v>
      </c>
      <c r="H24" s="1">
        <v>961.92</v>
      </c>
      <c r="I24" s="1">
        <v>914.13</v>
      </c>
      <c r="J24" s="1">
        <v>456.4</v>
      </c>
      <c r="K24" s="5">
        <v>0</v>
      </c>
      <c r="L24" s="1">
        <v>44.36</v>
      </c>
      <c r="M24" s="1">
        <v>14.17</v>
      </c>
      <c r="N24" s="1">
        <v>71.11</v>
      </c>
      <c r="O24" s="1">
        <v>2588.21</v>
      </c>
      <c r="P24" s="15">
        <f>(O24-O25)/O25</f>
        <v>0.23961760803866078</v>
      </c>
      <c r="Q24" s="15">
        <f>O24/$O$83</f>
        <v>8.4244102675203776E-3</v>
      </c>
      <c r="R24" s="1">
        <v>500.3</v>
      </c>
    </row>
    <row r="25" spans="1:18" x14ac:dyDescent="0.3">
      <c r="A25" s="1" t="s">
        <v>11</v>
      </c>
      <c r="B25" s="1">
        <v>56.23</v>
      </c>
      <c r="C25" s="1">
        <v>24.54</v>
      </c>
      <c r="D25" s="1">
        <v>24.54</v>
      </c>
      <c r="E25" s="5">
        <v>0</v>
      </c>
      <c r="F25" s="1">
        <v>37.409999999999997</v>
      </c>
      <c r="G25" s="1">
        <v>1541.78</v>
      </c>
      <c r="H25" s="1">
        <v>886.99</v>
      </c>
      <c r="I25" s="1">
        <v>654.78</v>
      </c>
      <c r="J25" s="1">
        <v>336.83</v>
      </c>
      <c r="K25" s="5">
        <v>0</v>
      </c>
      <c r="L25" s="1">
        <v>19.09</v>
      </c>
      <c r="M25" s="1">
        <v>19.52</v>
      </c>
      <c r="N25" s="1">
        <v>52.52</v>
      </c>
      <c r="O25" s="1">
        <v>2087.91</v>
      </c>
      <c r="P25" s="1"/>
      <c r="Q25" s="1"/>
      <c r="R25" s="1"/>
    </row>
    <row r="26" spans="1:18" x14ac:dyDescent="0.3">
      <c r="A26" s="1" t="s">
        <v>22</v>
      </c>
      <c r="B26" s="1">
        <v>327.16000000000003</v>
      </c>
      <c r="C26" s="1">
        <v>49.97</v>
      </c>
      <c r="D26" s="1">
        <v>49.97</v>
      </c>
      <c r="E26" s="5">
        <v>0</v>
      </c>
      <c r="F26" s="1">
        <v>41.78</v>
      </c>
      <c r="G26" s="1">
        <v>1865.8</v>
      </c>
      <c r="H26" s="1">
        <v>450.34</v>
      </c>
      <c r="I26" s="1">
        <v>1415.46</v>
      </c>
      <c r="J26" s="1">
        <v>839.47</v>
      </c>
      <c r="K26" s="5">
        <v>0</v>
      </c>
      <c r="L26" s="1">
        <v>108.71</v>
      </c>
      <c r="M26" s="1">
        <v>39.76</v>
      </c>
      <c r="N26" s="1">
        <v>35.549999999999997</v>
      </c>
      <c r="O26" s="1">
        <v>3308.2</v>
      </c>
      <c r="P26" s="15">
        <f>(O26-O27)/O27</f>
        <v>0.10443784908041409</v>
      </c>
      <c r="Q26" s="15">
        <f>O26/$O$83</f>
        <v>1.0767918386456628E-2</v>
      </c>
      <c r="R26" s="1">
        <v>312.83</v>
      </c>
    </row>
    <row r="27" spans="1:18" x14ac:dyDescent="0.3">
      <c r="A27" s="1" t="s">
        <v>11</v>
      </c>
      <c r="B27" s="1">
        <v>321.24</v>
      </c>
      <c r="C27" s="1">
        <v>49.76</v>
      </c>
      <c r="D27" s="1">
        <v>49.76</v>
      </c>
      <c r="E27" s="5">
        <v>0</v>
      </c>
      <c r="F27" s="1">
        <v>25.27</v>
      </c>
      <c r="G27" s="1">
        <v>1825.69</v>
      </c>
      <c r="H27" s="1">
        <v>454.53</v>
      </c>
      <c r="I27" s="1">
        <v>1371.16</v>
      </c>
      <c r="J27" s="1">
        <v>646.02</v>
      </c>
      <c r="K27" s="5">
        <v>0</v>
      </c>
      <c r="L27" s="1">
        <v>99.64</v>
      </c>
      <c r="M27" s="1">
        <v>24.66</v>
      </c>
      <c r="N27" s="1">
        <v>3.09</v>
      </c>
      <c r="O27" s="1">
        <v>2995.37</v>
      </c>
      <c r="P27" s="1"/>
      <c r="Q27" s="1"/>
      <c r="R27" s="1"/>
    </row>
    <row r="28" spans="1:18" x14ac:dyDescent="0.3">
      <c r="A28" s="1" t="s">
        <v>23</v>
      </c>
      <c r="B28" s="1">
        <v>1394.62</v>
      </c>
      <c r="C28" s="1">
        <v>252.41</v>
      </c>
      <c r="D28" s="1">
        <v>118.33</v>
      </c>
      <c r="E28" s="1">
        <v>134.08000000000001</v>
      </c>
      <c r="F28" s="1">
        <v>465.67</v>
      </c>
      <c r="G28" s="1">
        <v>5089.13</v>
      </c>
      <c r="H28" s="1">
        <v>1540.19</v>
      </c>
      <c r="I28" s="1">
        <v>3548.95</v>
      </c>
      <c r="J28" s="1">
        <v>7747.97</v>
      </c>
      <c r="K28" s="1">
        <v>45.98</v>
      </c>
      <c r="L28" s="1">
        <v>262.49</v>
      </c>
      <c r="M28" s="1">
        <v>575.46</v>
      </c>
      <c r="N28" s="1">
        <v>435.66</v>
      </c>
      <c r="O28" s="1">
        <v>16269.4</v>
      </c>
      <c r="P28" s="15">
        <f>(O28-O29)/O29</f>
        <v>7.4006886572240346E-2</v>
      </c>
      <c r="Q28" s="15">
        <f>O28/$O$83</f>
        <v>5.2955556313589704E-2</v>
      </c>
      <c r="R28" s="1">
        <v>1121.08</v>
      </c>
    </row>
    <row r="29" spans="1:18" x14ac:dyDescent="0.3">
      <c r="A29" s="1" t="s">
        <v>11</v>
      </c>
      <c r="B29" s="1">
        <v>1064.51</v>
      </c>
      <c r="C29" s="1">
        <v>284.75</v>
      </c>
      <c r="D29" s="1">
        <v>121.77</v>
      </c>
      <c r="E29" s="1">
        <v>162.97999999999999</v>
      </c>
      <c r="F29" s="1">
        <v>425.08</v>
      </c>
      <c r="G29" s="1">
        <v>4805.5600000000004</v>
      </c>
      <c r="H29" s="1">
        <v>1447.92</v>
      </c>
      <c r="I29" s="1">
        <v>3357.64</v>
      </c>
      <c r="J29" s="1">
        <v>7174.49</v>
      </c>
      <c r="K29" s="1">
        <v>53.49</v>
      </c>
      <c r="L29" s="1">
        <v>342.24</v>
      </c>
      <c r="M29" s="1">
        <v>596.12</v>
      </c>
      <c r="N29" s="1">
        <v>402.08</v>
      </c>
      <c r="O29" s="1">
        <v>15148.32</v>
      </c>
      <c r="P29" s="1"/>
      <c r="Q29" s="1"/>
      <c r="R29" s="1"/>
    </row>
    <row r="30" spans="1:18" x14ac:dyDescent="0.3">
      <c r="A30" s="1" t="s">
        <v>24</v>
      </c>
      <c r="B30" s="1">
        <v>-0.61</v>
      </c>
      <c r="C30" s="5">
        <v>0</v>
      </c>
      <c r="D30" s="5">
        <v>0</v>
      </c>
      <c r="E30" s="5">
        <v>0</v>
      </c>
      <c r="F30" s="5">
        <v>0</v>
      </c>
      <c r="G30" s="1">
        <v>16.97</v>
      </c>
      <c r="H30" s="1">
        <v>0.37</v>
      </c>
      <c r="I30" s="1">
        <v>16.600000000000001</v>
      </c>
      <c r="J30" s="1">
        <v>83.65</v>
      </c>
      <c r="K30" s="5">
        <v>0</v>
      </c>
      <c r="L30" s="5">
        <v>0</v>
      </c>
      <c r="M30" s="1">
        <v>26.69</v>
      </c>
      <c r="N30" s="5">
        <v>0</v>
      </c>
      <c r="O30" s="1">
        <v>126.7</v>
      </c>
      <c r="P30" s="15">
        <f>(O30-O31)/O31</f>
        <v>1.203095113893236</v>
      </c>
      <c r="Q30" s="15">
        <f>O30/$O$83</f>
        <v>4.1239805923585479E-4</v>
      </c>
      <c r="R30" s="1">
        <v>69.19</v>
      </c>
    </row>
    <row r="31" spans="1:18" x14ac:dyDescent="0.3">
      <c r="A31" s="1" t="s">
        <v>11</v>
      </c>
      <c r="B31" s="1">
        <v>-0.54</v>
      </c>
      <c r="C31" s="5">
        <v>0</v>
      </c>
      <c r="D31" s="5">
        <v>0</v>
      </c>
      <c r="E31" s="5">
        <v>0</v>
      </c>
      <c r="F31" s="5">
        <v>0</v>
      </c>
      <c r="G31" s="1">
        <v>3.56</v>
      </c>
      <c r="H31" s="1">
        <v>0.04</v>
      </c>
      <c r="I31" s="1">
        <v>3.52</v>
      </c>
      <c r="J31" s="1">
        <v>54.38</v>
      </c>
      <c r="K31" s="5">
        <v>0</v>
      </c>
      <c r="L31" s="5">
        <v>0</v>
      </c>
      <c r="M31" s="1">
        <v>0.11</v>
      </c>
      <c r="N31" s="5">
        <v>0</v>
      </c>
      <c r="O31" s="1">
        <v>57.51</v>
      </c>
      <c r="P31" s="1"/>
      <c r="Q31" s="1"/>
      <c r="R31" s="1"/>
    </row>
    <row r="32" spans="1:18" x14ac:dyDescent="0.3">
      <c r="A32" s="1" t="s">
        <v>25</v>
      </c>
      <c r="B32" s="1">
        <v>14.3</v>
      </c>
      <c r="C32" s="1">
        <v>-0.09</v>
      </c>
      <c r="D32" s="1">
        <v>-0.09</v>
      </c>
      <c r="E32" s="5">
        <v>0</v>
      </c>
      <c r="F32" s="1">
        <v>1.0900000000000001</v>
      </c>
      <c r="G32" s="1">
        <v>115.66</v>
      </c>
      <c r="H32" s="1">
        <v>33.78</v>
      </c>
      <c r="I32" s="1">
        <v>81.88</v>
      </c>
      <c r="J32" s="1">
        <v>129.01</v>
      </c>
      <c r="K32" s="5">
        <v>0</v>
      </c>
      <c r="L32" s="1">
        <v>69.459999999999994</v>
      </c>
      <c r="M32" s="1">
        <v>2.2599999999999998</v>
      </c>
      <c r="N32" s="1">
        <v>6.72</v>
      </c>
      <c r="O32" s="1">
        <v>338.41</v>
      </c>
      <c r="P32" s="15">
        <f>(O32-O33)/O33</f>
        <v>-4.6179187011000447E-3</v>
      </c>
      <c r="Q32" s="15">
        <f>O32/$O$83</f>
        <v>1.1014966631886791E-3</v>
      </c>
      <c r="R32" s="1">
        <v>-1.57</v>
      </c>
    </row>
    <row r="33" spans="1:18" x14ac:dyDescent="0.3">
      <c r="A33" s="1" t="s">
        <v>11</v>
      </c>
      <c r="B33" s="1">
        <v>13.02</v>
      </c>
      <c r="C33" s="1">
        <v>0.13</v>
      </c>
      <c r="D33" s="1">
        <v>0.13</v>
      </c>
      <c r="E33" s="5">
        <v>0</v>
      </c>
      <c r="F33" s="1">
        <v>1.43</v>
      </c>
      <c r="G33" s="1">
        <v>232.6</v>
      </c>
      <c r="H33" s="1">
        <v>79.59</v>
      </c>
      <c r="I33" s="1">
        <v>153.02000000000001</v>
      </c>
      <c r="J33" s="1">
        <v>27.65</v>
      </c>
      <c r="K33" s="5">
        <v>0</v>
      </c>
      <c r="L33" s="1">
        <v>63.15</v>
      </c>
      <c r="M33" s="1">
        <v>1.84</v>
      </c>
      <c r="N33" s="1">
        <v>0.15</v>
      </c>
      <c r="O33" s="1">
        <v>339.98</v>
      </c>
      <c r="P33" s="1"/>
      <c r="Q33" s="1"/>
      <c r="R33" s="1"/>
    </row>
    <row r="34" spans="1:18" x14ac:dyDescent="0.3">
      <c r="A34" s="1" t="s">
        <v>26</v>
      </c>
      <c r="B34" s="1">
        <v>359.05</v>
      </c>
      <c r="C34" s="1">
        <v>73.14</v>
      </c>
      <c r="D34" s="1">
        <v>72.91</v>
      </c>
      <c r="E34" s="1">
        <v>0.23</v>
      </c>
      <c r="F34" s="1">
        <v>79.23</v>
      </c>
      <c r="G34" s="1">
        <v>2460.83</v>
      </c>
      <c r="H34" s="1">
        <v>822.27</v>
      </c>
      <c r="I34" s="1">
        <v>1638.55</v>
      </c>
      <c r="J34" s="1">
        <v>902.28</v>
      </c>
      <c r="K34" s="5">
        <v>0</v>
      </c>
      <c r="L34" s="1">
        <v>27.14</v>
      </c>
      <c r="M34" s="1">
        <v>68.45</v>
      </c>
      <c r="N34" s="1">
        <v>27.63</v>
      </c>
      <c r="O34" s="1">
        <v>3997.74</v>
      </c>
      <c r="P34" s="15">
        <f>(O34-O35)/O35</f>
        <v>0.15714521409157611</v>
      </c>
      <c r="Q34" s="15">
        <f>O34/$O$83</f>
        <v>1.30123142646373E-2</v>
      </c>
      <c r="R34" s="1">
        <v>542.91</v>
      </c>
    </row>
    <row r="35" spans="1:18" x14ac:dyDescent="0.3">
      <c r="A35" s="1" t="s">
        <v>11</v>
      </c>
      <c r="B35" s="1">
        <v>297.27</v>
      </c>
      <c r="C35" s="1">
        <v>57.92</v>
      </c>
      <c r="D35" s="1">
        <v>57.79</v>
      </c>
      <c r="E35" s="1">
        <v>0.13</v>
      </c>
      <c r="F35" s="1">
        <v>65.33</v>
      </c>
      <c r="G35" s="1">
        <v>2287.12</v>
      </c>
      <c r="H35" s="1">
        <v>743.21</v>
      </c>
      <c r="I35" s="1">
        <v>1543.91</v>
      </c>
      <c r="J35" s="1">
        <v>645.82000000000005</v>
      </c>
      <c r="K35" s="5">
        <v>0</v>
      </c>
      <c r="L35" s="1">
        <v>19.11</v>
      </c>
      <c r="M35" s="1">
        <v>62.5</v>
      </c>
      <c r="N35" s="1">
        <v>19.760000000000002</v>
      </c>
      <c r="O35" s="1">
        <v>3454.83</v>
      </c>
      <c r="P35" s="1"/>
      <c r="Q35" s="1"/>
      <c r="R35" s="1"/>
    </row>
    <row r="36" spans="1:18" x14ac:dyDescent="0.3">
      <c r="A36" s="1" t="s">
        <v>27</v>
      </c>
      <c r="B36" s="1">
        <v>1566.05</v>
      </c>
      <c r="C36" s="1">
        <v>91.55</v>
      </c>
      <c r="D36" s="1">
        <v>91.55</v>
      </c>
      <c r="E36" s="5">
        <v>0</v>
      </c>
      <c r="F36" s="1">
        <v>204.94</v>
      </c>
      <c r="G36" s="1">
        <v>4815.55</v>
      </c>
      <c r="H36" s="1">
        <v>2148.9</v>
      </c>
      <c r="I36" s="1">
        <v>2666.65</v>
      </c>
      <c r="J36" s="1">
        <v>3788.34</v>
      </c>
      <c r="K36" s="1">
        <v>0.21</v>
      </c>
      <c r="L36" s="1">
        <v>122.32</v>
      </c>
      <c r="M36" s="1">
        <v>1636.04</v>
      </c>
      <c r="N36" s="1">
        <v>1990.7</v>
      </c>
      <c r="O36" s="1">
        <v>14215.7</v>
      </c>
      <c r="P36" s="15">
        <f>(O36-O37)/O37</f>
        <v>0.15157981031259216</v>
      </c>
      <c r="Q36" s="15">
        <f>O36/$O$83</f>
        <v>4.6270932049559128E-2</v>
      </c>
      <c r="R36" s="1">
        <v>1871.18</v>
      </c>
    </row>
    <row r="37" spans="1:18" x14ac:dyDescent="0.3">
      <c r="A37" s="1" t="s">
        <v>11</v>
      </c>
      <c r="B37" s="1">
        <v>1401.56</v>
      </c>
      <c r="C37" s="1">
        <v>89.81</v>
      </c>
      <c r="D37" s="1">
        <v>89.81</v>
      </c>
      <c r="E37" s="5">
        <v>0</v>
      </c>
      <c r="F37" s="1">
        <v>147.94</v>
      </c>
      <c r="G37" s="1">
        <v>4071.5</v>
      </c>
      <c r="H37" s="1">
        <v>1783.86</v>
      </c>
      <c r="I37" s="1">
        <v>2287.64</v>
      </c>
      <c r="J37" s="1">
        <v>2980.5</v>
      </c>
      <c r="K37" s="1">
        <v>0.12</v>
      </c>
      <c r="L37" s="1">
        <v>82.06</v>
      </c>
      <c r="M37" s="1">
        <v>1131.4000000000001</v>
      </c>
      <c r="N37" s="1">
        <v>2439.63</v>
      </c>
      <c r="O37" s="1">
        <v>12344.52</v>
      </c>
      <c r="P37" s="1"/>
      <c r="Q37" s="1"/>
      <c r="R37" s="1"/>
    </row>
    <row r="38" spans="1:18" x14ac:dyDescent="0.3">
      <c r="A38" s="1" t="s">
        <v>28</v>
      </c>
      <c r="B38" s="1">
        <v>87.47</v>
      </c>
      <c r="C38" s="1">
        <v>4.1399999999999997</v>
      </c>
      <c r="D38" s="1">
        <v>4.1399999999999997</v>
      </c>
      <c r="E38" s="5">
        <v>0</v>
      </c>
      <c r="F38" s="1">
        <v>26.12</v>
      </c>
      <c r="G38" s="1">
        <v>3837.31</v>
      </c>
      <c r="H38" s="1">
        <v>945.4</v>
      </c>
      <c r="I38" s="1">
        <v>2891.91</v>
      </c>
      <c r="J38" s="1">
        <v>12.3</v>
      </c>
      <c r="K38" s="5">
        <v>0</v>
      </c>
      <c r="L38" s="1">
        <v>10.24</v>
      </c>
      <c r="M38" s="1">
        <v>128.87</v>
      </c>
      <c r="N38" s="1">
        <v>43.95</v>
      </c>
      <c r="O38" s="1">
        <v>4150.3999999999996</v>
      </c>
      <c r="P38" s="15">
        <f>(O38-O39)/O39</f>
        <v>0.23585234327776</v>
      </c>
      <c r="Q38" s="15">
        <f>O38/$O$83</f>
        <v>1.3509209984628978E-2</v>
      </c>
      <c r="R38" s="1">
        <v>792.07</v>
      </c>
    </row>
    <row r="39" spans="1:18" x14ac:dyDescent="0.3">
      <c r="A39" s="1" t="s">
        <v>11</v>
      </c>
      <c r="B39" s="1">
        <v>81.31</v>
      </c>
      <c r="C39" s="1">
        <v>3.14</v>
      </c>
      <c r="D39" s="1">
        <v>3.14</v>
      </c>
      <c r="E39" s="5">
        <v>0</v>
      </c>
      <c r="F39" s="1">
        <v>21.42</v>
      </c>
      <c r="G39" s="1">
        <v>3107.08</v>
      </c>
      <c r="H39" s="1">
        <v>704.31</v>
      </c>
      <c r="I39" s="1">
        <v>2402.77</v>
      </c>
      <c r="J39" s="1">
        <v>3.04</v>
      </c>
      <c r="K39" s="5">
        <v>0</v>
      </c>
      <c r="L39" s="1">
        <v>9.06</v>
      </c>
      <c r="M39" s="1">
        <v>109.97</v>
      </c>
      <c r="N39" s="1">
        <v>23.31</v>
      </c>
      <c r="O39" s="1">
        <v>3358.33</v>
      </c>
      <c r="P39" s="1"/>
      <c r="Q39" s="1"/>
      <c r="R39" s="1"/>
    </row>
    <row r="40" spans="1:18" x14ac:dyDescent="0.3">
      <c r="A40" s="1" t="s">
        <v>29</v>
      </c>
      <c r="B40" s="1">
        <v>1926.97</v>
      </c>
      <c r="C40" s="1">
        <v>759.34</v>
      </c>
      <c r="D40" s="1">
        <v>690.79</v>
      </c>
      <c r="E40" s="1">
        <v>68.55</v>
      </c>
      <c r="F40" s="1">
        <v>377</v>
      </c>
      <c r="G40" s="1">
        <v>8843.24</v>
      </c>
      <c r="H40" s="1">
        <v>4111.38</v>
      </c>
      <c r="I40" s="1">
        <v>4731.8599999999997</v>
      </c>
      <c r="J40" s="1">
        <v>3886.59</v>
      </c>
      <c r="K40" s="1">
        <v>150.47</v>
      </c>
      <c r="L40" s="1">
        <v>809.89</v>
      </c>
      <c r="M40" s="1">
        <v>214.13</v>
      </c>
      <c r="N40" s="1">
        <v>1302.83</v>
      </c>
      <c r="O40" s="1">
        <v>18270.46</v>
      </c>
      <c r="P40" s="15">
        <f>(O40-O41)/O41</f>
        <v>0.1340842391709165</v>
      </c>
      <c r="Q40" s="15">
        <f>O40/$O$83</f>
        <v>5.9468841715440528E-2</v>
      </c>
      <c r="R40" s="1">
        <v>2160.14</v>
      </c>
    </row>
    <row r="41" spans="1:18" x14ac:dyDescent="0.3">
      <c r="A41" s="1" t="s">
        <v>11</v>
      </c>
      <c r="B41" s="1">
        <v>1810.28</v>
      </c>
      <c r="C41" s="1">
        <v>680.82</v>
      </c>
      <c r="D41" s="1">
        <v>637.53</v>
      </c>
      <c r="E41" s="1">
        <v>43.28</v>
      </c>
      <c r="F41" s="1">
        <v>306.3</v>
      </c>
      <c r="G41" s="1">
        <v>8170.9</v>
      </c>
      <c r="H41" s="1">
        <v>3663.75</v>
      </c>
      <c r="I41" s="1">
        <v>4507.1499999999996</v>
      </c>
      <c r="J41" s="1">
        <v>3020.66</v>
      </c>
      <c r="K41" s="1">
        <v>160.32</v>
      </c>
      <c r="L41" s="1">
        <v>729.06</v>
      </c>
      <c r="M41" s="1">
        <v>206.47</v>
      </c>
      <c r="N41" s="1">
        <v>1025.52</v>
      </c>
      <c r="O41" s="1">
        <v>16110.32</v>
      </c>
      <c r="P41" s="1"/>
      <c r="Q41" s="1"/>
      <c r="R41" s="1"/>
    </row>
    <row r="42" spans="1:18" x14ac:dyDescent="0.3">
      <c r="A42" s="1" t="s">
        <v>30</v>
      </c>
      <c r="B42" s="1">
        <v>4485.28</v>
      </c>
      <c r="C42" s="1">
        <v>910.58</v>
      </c>
      <c r="D42" s="1">
        <v>453.63</v>
      </c>
      <c r="E42" s="1">
        <v>456.94</v>
      </c>
      <c r="F42" s="1">
        <v>1070.67</v>
      </c>
      <c r="G42" s="1">
        <v>9631.36</v>
      </c>
      <c r="H42" s="1">
        <v>3640.01</v>
      </c>
      <c r="I42" s="1">
        <v>5991.35</v>
      </c>
      <c r="J42" s="1">
        <v>20374.63</v>
      </c>
      <c r="K42" s="1">
        <v>374.62</v>
      </c>
      <c r="L42" s="1">
        <v>541.82000000000005</v>
      </c>
      <c r="M42" s="1">
        <v>558.08000000000004</v>
      </c>
      <c r="N42" s="1">
        <v>1598.58</v>
      </c>
      <c r="O42" s="1">
        <v>39545.61</v>
      </c>
      <c r="P42" s="15">
        <f>(O42-O43)/O43</f>
        <v>0.10666310331028352</v>
      </c>
      <c r="Q42" s="15">
        <f>O42/$O$83</f>
        <v>0.12871770177820058</v>
      </c>
      <c r="R42" s="1">
        <v>3811.51</v>
      </c>
    </row>
    <row r="43" spans="1:18" x14ac:dyDescent="0.3">
      <c r="A43" s="1" t="s">
        <v>11</v>
      </c>
      <c r="B43" s="1">
        <v>3593.9</v>
      </c>
      <c r="C43" s="1">
        <v>891.49</v>
      </c>
      <c r="D43" s="1">
        <v>386.91</v>
      </c>
      <c r="E43" s="1">
        <v>504.58</v>
      </c>
      <c r="F43" s="1">
        <v>950.47</v>
      </c>
      <c r="G43" s="1">
        <v>9484.5</v>
      </c>
      <c r="H43" s="1">
        <v>3490.28</v>
      </c>
      <c r="I43" s="1">
        <v>5994.22</v>
      </c>
      <c r="J43" s="1">
        <v>18142.39</v>
      </c>
      <c r="K43" s="1">
        <v>338.65</v>
      </c>
      <c r="L43" s="1">
        <v>497.52</v>
      </c>
      <c r="M43" s="1">
        <v>516.42999999999995</v>
      </c>
      <c r="N43" s="1">
        <v>1318.75</v>
      </c>
      <c r="O43" s="1">
        <v>35734.1</v>
      </c>
      <c r="P43" s="1"/>
      <c r="Q43" s="1"/>
      <c r="R43" s="1"/>
    </row>
    <row r="44" spans="1:18" x14ac:dyDescent="0.3">
      <c r="A44" s="1" t="s">
        <v>31</v>
      </c>
      <c r="B44" s="1">
        <v>1660.04</v>
      </c>
      <c r="C44" s="1">
        <v>469.52</v>
      </c>
      <c r="D44" s="1">
        <v>204.99</v>
      </c>
      <c r="E44" s="1">
        <v>264.52999999999997</v>
      </c>
      <c r="F44" s="1">
        <v>421.29</v>
      </c>
      <c r="G44" s="1">
        <v>3892.49</v>
      </c>
      <c r="H44" s="1">
        <v>1204.21</v>
      </c>
      <c r="I44" s="1">
        <v>2688.28</v>
      </c>
      <c r="J44" s="1">
        <v>8071.87</v>
      </c>
      <c r="K44" s="1">
        <v>164.97</v>
      </c>
      <c r="L44" s="1">
        <v>133.53</v>
      </c>
      <c r="M44" s="1">
        <v>3723.04</v>
      </c>
      <c r="N44" s="1">
        <v>632.25</v>
      </c>
      <c r="O44" s="1">
        <v>19169</v>
      </c>
      <c r="P44" s="15">
        <f>(O44-O45)/O45</f>
        <v>6.3881744790481532E-2</v>
      </c>
      <c r="Q44" s="15">
        <f>O44/$O$83</f>
        <v>6.239351537089266E-2</v>
      </c>
      <c r="R44" s="1">
        <v>1151.02</v>
      </c>
    </row>
    <row r="45" spans="1:18" x14ac:dyDescent="0.3">
      <c r="A45" s="1" t="s">
        <v>11</v>
      </c>
      <c r="B45" s="1">
        <v>1399.16</v>
      </c>
      <c r="C45" s="1">
        <v>461.35</v>
      </c>
      <c r="D45" s="1">
        <v>205.4</v>
      </c>
      <c r="E45" s="1">
        <v>255.95</v>
      </c>
      <c r="F45" s="1">
        <v>383.51</v>
      </c>
      <c r="G45" s="1">
        <v>3960.96</v>
      </c>
      <c r="H45" s="1">
        <v>1180.44</v>
      </c>
      <c r="I45" s="1">
        <v>2780.53</v>
      </c>
      <c r="J45" s="1">
        <v>7349.3</v>
      </c>
      <c r="K45" s="1">
        <v>177.69</v>
      </c>
      <c r="L45" s="1">
        <v>130.43</v>
      </c>
      <c r="M45" s="1">
        <v>1729.81</v>
      </c>
      <c r="N45" s="1">
        <v>2425.7600000000002</v>
      </c>
      <c r="O45" s="1">
        <v>18017.98</v>
      </c>
      <c r="P45" s="1"/>
      <c r="Q45" s="1"/>
      <c r="R45" s="1"/>
    </row>
    <row r="46" spans="1:18" x14ac:dyDescent="0.3">
      <c r="A46" s="1" t="s">
        <v>32</v>
      </c>
      <c r="B46" s="1">
        <v>1900.06</v>
      </c>
      <c r="C46" s="1">
        <v>366.76</v>
      </c>
      <c r="D46" s="1">
        <v>173.75</v>
      </c>
      <c r="E46" s="1">
        <v>193.01</v>
      </c>
      <c r="F46" s="1">
        <v>493.83</v>
      </c>
      <c r="G46" s="1">
        <v>8194.7199999999993</v>
      </c>
      <c r="H46" s="1">
        <v>1733.58</v>
      </c>
      <c r="I46" s="1">
        <v>6461.14</v>
      </c>
      <c r="J46" s="1">
        <v>7041.37</v>
      </c>
      <c r="K46" s="1">
        <v>27.88</v>
      </c>
      <c r="L46" s="1">
        <v>255.48</v>
      </c>
      <c r="M46" s="1">
        <v>618.89</v>
      </c>
      <c r="N46" s="1">
        <v>502.45</v>
      </c>
      <c r="O46" s="1">
        <v>19401.439999999999</v>
      </c>
      <c r="P46" s="15">
        <f>(O46-O47)/O47</f>
        <v>7.0738556089290666E-2</v>
      </c>
      <c r="Q46" s="15">
        <f>O46/$O$83</f>
        <v>6.315008841658154E-2</v>
      </c>
      <c r="R46" s="1">
        <v>1281.76</v>
      </c>
    </row>
    <row r="47" spans="1:18" x14ac:dyDescent="0.3">
      <c r="A47" s="1" t="s">
        <v>11</v>
      </c>
      <c r="B47" s="1">
        <v>1592.02</v>
      </c>
      <c r="C47" s="1">
        <v>399.68</v>
      </c>
      <c r="D47" s="1">
        <v>161.99</v>
      </c>
      <c r="E47" s="1">
        <v>237.69</v>
      </c>
      <c r="F47" s="1">
        <v>513.04999999999995</v>
      </c>
      <c r="G47" s="1">
        <v>7240.63</v>
      </c>
      <c r="H47" s="1">
        <v>1951.03</v>
      </c>
      <c r="I47" s="1">
        <v>5289.6</v>
      </c>
      <c r="J47" s="1">
        <v>6406.75</v>
      </c>
      <c r="K47" s="1">
        <v>49.5</v>
      </c>
      <c r="L47" s="1">
        <v>246.21</v>
      </c>
      <c r="M47" s="1">
        <v>447.2</v>
      </c>
      <c r="N47" s="1">
        <v>1224.6400000000001</v>
      </c>
      <c r="O47" s="1">
        <v>18119.68</v>
      </c>
      <c r="P47" s="1"/>
      <c r="Q47" s="1"/>
      <c r="R47" s="1"/>
    </row>
    <row r="48" spans="1:18" x14ac:dyDescent="0.3">
      <c r="A48" s="1" t="s">
        <v>33</v>
      </c>
      <c r="B48" s="1">
        <v>298.42</v>
      </c>
      <c r="C48" s="1">
        <v>64.959999999999994</v>
      </c>
      <c r="D48" s="1">
        <v>37.29</v>
      </c>
      <c r="E48" s="1">
        <v>27.67</v>
      </c>
      <c r="F48" s="1">
        <v>14.28</v>
      </c>
      <c r="G48" s="1">
        <v>3378.56</v>
      </c>
      <c r="H48" s="1">
        <v>1460.3</v>
      </c>
      <c r="I48" s="1">
        <v>1918.27</v>
      </c>
      <c r="J48" s="1">
        <v>1186.51</v>
      </c>
      <c r="K48" s="5">
        <v>0</v>
      </c>
      <c r="L48" s="1">
        <v>26.66</v>
      </c>
      <c r="M48" s="1">
        <v>146.65</v>
      </c>
      <c r="N48" s="1">
        <v>509.71</v>
      </c>
      <c r="O48" s="1">
        <v>5625.76</v>
      </c>
      <c r="P48" s="15">
        <f>(O48-O49)/O49</f>
        <v>0.17947632036329256</v>
      </c>
      <c r="Q48" s="15">
        <f>O48/$O$83</f>
        <v>1.8311385206998442E-2</v>
      </c>
      <c r="R48" s="1">
        <v>856.05</v>
      </c>
    </row>
    <row r="49" spans="1:18" x14ac:dyDescent="0.3">
      <c r="A49" s="1" t="s">
        <v>11</v>
      </c>
      <c r="B49" s="1">
        <v>247.2</v>
      </c>
      <c r="C49" s="1">
        <v>75.95</v>
      </c>
      <c r="D49" s="1">
        <v>47.47</v>
      </c>
      <c r="E49" s="1">
        <v>28.48</v>
      </c>
      <c r="F49" s="1">
        <v>16.77</v>
      </c>
      <c r="G49" s="1">
        <v>2094.9499999999998</v>
      </c>
      <c r="H49" s="1">
        <v>943.65</v>
      </c>
      <c r="I49" s="1">
        <v>1151.3</v>
      </c>
      <c r="J49" s="1">
        <v>926.69</v>
      </c>
      <c r="K49" s="5">
        <v>0</v>
      </c>
      <c r="L49" s="1">
        <v>18.09</v>
      </c>
      <c r="M49" s="1">
        <v>128.78</v>
      </c>
      <c r="N49" s="1">
        <v>1261.28</v>
      </c>
      <c r="O49" s="1">
        <v>4769.71</v>
      </c>
      <c r="P49" s="1"/>
      <c r="Q49" s="1"/>
      <c r="R49" s="1"/>
    </row>
    <row r="50" spans="1:18" x14ac:dyDescent="0.3">
      <c r="A50" s="1" t="s">
        <v>34</v>
      </c>
      <c r="B50" s="1">
        <v>51.53</v>
      </c>
      <c r="C50" s="5">
        <v>0</v>
      </c>
      <c r="D50" s="1">
        <v>1.2</v>
      </c>
      <c r="E50" s="5">
        <v>0</v>
      </c>
      <c r="F50" s="1">
        <v>4.0599999999999996</v>
      </c>
      <c r="G50" s="5">
        <v>0</v>
      </c>
      <c r="H50" s="1">
        <v>289.18</v>
      </c>
      <c r="I50" s="1">
        <v>353.93</v>
      </c>
      <c r="J50" s="1">
        <v>343.79</v>
      </c>
      <c r="K50" s="5">
        <v>0</v>
      </c>
      <c r="L50" s="1">
        <v>0.19</v>
      </c>
      <c r="M50" s="1">
        <v>17.32</v>
      </c>
      <c r="N50" s="1">
        <v>42.9</v>
      </c>
      <c r="O50" s="1">
        <v>1104.0999999999999</v>
      </c>
      <c r="P50" s="15">
        <f>(O50-O51)/O51</f>
        <v>0.21576832021141876</v>
      </c>
      <c r="Q50" s="15">
        <f>O50/$O$83</f>
        <v>3.593754516198163E-3</v>
      </c>
      <c r="R50" s="1">
        <v>195.95</v>
      </c>
    </row>
    <row r="51" spans="1:18" x14ac:dyDescent="0.3">
      <c r="A51" s="1" t="s">
        <v>11</v>
      </c>
      <c r="B51" s="1">
        <v>44.37</v>
      </c>
      <c r="C51" s="5">
        <v>0</v>
      </c>
      <c r="D51" s="1">
        <v>0.84</v>
      </c>
      <c r="E51" s="5">
        <v>0</v>
      </c>
      <c r="F51" s="1">
        <v>2.91</v>
      </c>
      <c r="G51" s="5">
        <v>0</v>
      </c>
      <c r="H51" s="1">
        <v>266.48</v>
      </c>
      <c r="I51" s="1">
        <v>244.83</v>
      </c>
      <c r="J51" s="1">
        <v>331.32</v>
      </c>
      <c r="K51" s="5">
        <v>0</v>
      </c>
      <c r="L51" s="1">
        <v>0.12</v>
      </c>
      <c r="M51" s="1">
        <v>15.25</v>
      </c>
      <c r="N51" s="1">
        <v>2.0299999999999998</v>
      </c>
      <c r="O51" s="1">
        <v>908.15</v>
      </c>
      <c r="P51" s="1"/>
      <c r="Q51" s="1"/>
      <c r="R51" s="1"/>
    </row>
    <row r="52" spans="1:18" x14ac:dyDescent="0.3">
      <c r="A52" s="1" t="s">
        <v>35</v>
      </c>
      <c r="B52" s="1">
        <v>270.04000000000002</v>
      </c>
      <c r="C52" s="1">
        <v>53.91</v>
      </c>
      <c r="D52" s="1">
        <v>53.91</v>
      </c>
      <c r="E52" s="5">
        <v>0</v>
      </c>
      <c r="F52" s="1">
        <v>34.090000000000003</v>
      </c>
      <c r="G52" s="1">
        <v>856.49</v>
      </c>
      <c r="H52" s="1">
        <v>443.51</v>
      </c>
      <c r="I52" s="1">
        <v>412.97</v>
      </c>
      <c r="J52" s="1">
        <v>654.94000000000005</v>
      </c>
      <c r="K52" s="5">
        <v>0</v>
      </c>
      <c r="L52" s="1">
        <v>51.41</v>
      </c>
      <c r="M52" s="1">
        <v>61.96</v>
      </c>
      <c r="N52" s="1">
        <v>62.15</v>
      </c>
      <c r="O52" s="1">
        <v>2044.98</v>
      </c>
      <c r="P52" s="15">
        <f>(O52-O53)/O53</f>
        <v>0.18634844757970948</v>
      </c>
      <c r="Q52" s="15">
        <f>O52/$O$83</f>
        <v>6.6562413826056696E-3</v>
      </c>
      <c r="R52" s="1">
        <v>321.22000000000003</v>
      </c>
    </row>
    <row r="53" spans="1:18" x14ac:dyDescent="0.3">
      <c r="A53" s="1" t="s">
        <v>11</v>
      </c>
      <c r="B53" s="1">
        <v>80.41</v>
      </c>
      <c r="C53" s="1">
        <v>13.52</v>
      </c>
      <c r="D53" s="1">
        <v>13.52</v>
      </c>
      <c r="E53" s="5">
        <v>0</v>
      </c>
      <c r="F53" s="1">
        <v>10.34</v>
      </c>
      <c r="G53" s="1">
        <v>900.25</v>
      </c>
      <c r="H53" s="1">
        <v>533.41</v>
      </c>
      <c r="I53" s="1">
        <v>366.84</v>
      </c>
      <c r="J53" s="1">
        <v>616.42999999999995</v>
      </c>
      <c r="K53" s="5">
        <v>0</v>
      </c>
      <c r="L53" s="1">
        <v>2</v>
      </c>
      <c r="M53" s="1">
        <v>65.569999999999993</v>
      </c>
      <c r="N53" s="1">
        <v>35.24</v>
      </c>
      <c r="O53" s="1">
        <v>1723.76</v>
      </c>
      <c r="P53" s="1"/>
      <c r="Q53" s="1"/>
      <c r="R53" s="1"/>
    </row>
    <row r="54" spans="1:18" x14ac:dyDescent="0.3">
      <c r="A54" s="3" t="s">
        <v>36</v>
      </c>
      <c r="B54" s="22">
        <f t="shared" ref="B54:O55" si="0">SUM(B4+B6+B8+B10+B12+B14+B16+B18+B20+B22+B24+B26+B28+B30+B32+B34+B36+B38+B40+B42+B44+B46+B48+B50+B52)</f>
        <v>26122.919999999995</v>
      </c>
      <c r="C54" s="22">
        <f t="shared" si="0"/>
        <v>5335.12</v>
      </c>
      <c r="D54" s="22">
        <f t="shared" si="0"/>
        <v>3972.9999999999991</v>
      </c>
      <c r="E54" s="22">
        <f t="shared" si="0"/>
        <v>1363.3300000000002</v>
      </c>
      <c r="F54" s="22">
        <f t="shared" si="0"/>
        <v>6263.55</v>
      </c>
      <c r="G54" s="22">
        <f t="shared" si="0"/>
        <v>97092.510000000024</v>
      </c>
      <c r="H54" s="22">
        <f t="shared" si="0"/>
        <v>39752.670000000006</v>
      </c>
      <c r="I54" s="22">
        <f t="shared" si="0"/>
        <v>57982.979999999996</v>
      </c>
      <c r="J54" s="22">
        <f t="shared" si="0"/>
        <v>85305.919999999998</v>
      </c>
      <c r="K54" s="22">
        <f t="shared" si="0"/>
        <v>929.75</v>
      </c>
      <c r="L54" s="22">
        <f t="shared" si="0"/>
        <v>5530.7199999999984</v>
      </c>
      <c r="M54" s="22">
        <f t="shared" si="0"/>
        <v>9985.0999999999985</v>
      </c>
      <c r="N54" s="22">
        <f t="shared" si="0"/>
        <v>18483.55</v>
      </c>
      <c r="O54" s="22">
        <f t="shared" si="0"/>
        <v>255693.49</v>
      </c>
      <c r="P54" s="17">
        <f>(O54-O55)/O55</f>
        <v>7.9596947529745804E-2</v>
      </c>
      <c r="Q54" s="17">
        <f>O54/$O$83</f>
        <v>0.83226123942574937</v>
      </c>
      <c r="R54" s="3">
        <v>18851.87</v>
      </c>
    </row>
    <row r="55" spans="1:18" x14ac:dyDescent="0.3">
      <c r="A55" s="1" t="s">
        <v>37</v>
      </c>
      <c r="B55" s="23">
        <f t="shared" si="0"/>
        <v>22666.89</v>
      </c>
      <c r="C55" s="23">
        <f t="shared" si="0"/>
        <v>5090.380000000001</v>
      </c>
      <c r="D55" s="23">
        <f t="shared" si="0"/>
        <v>3675.1499999999996</v>
      </c>
      <c r="E55" s="23">
        <f t="shared" si="0"/>
        <v>1416.0600000000002</v>
      </c>
      <c r="F55" s="23">
        <f t="shared" si="0"/>
        <v>5466.7500000000009</v>
      </c>
      <c r="G55" s="23">
        <f t="shared" si="0"/>
        <v>88894.260000000009</v>
      </c>
      <c r="H55" s="23">
        <f t="shared" si="0"/>
        <v>36587.410000000011</v>
      </c>
      <c r="I55" s="23">
        <f t="shared" si="0"/>
        <v>52818.159999999996</v>
      </c>
      <c r="J55" s="23">
        <f t="shared" si="0"/>
        <v>75098.73000000001</v>
      </c>
      <c r="K55" s="23">
        <f t="shared" si="0"/>
        <v>1008.6500000000001</v>
      </c>
      <c r="L55" s="23">
        <f t="shared" si="0"/>
        <v>5135.7300000000014</v>
      </c>
      <c r="M55" s="23">
        <f t="shared" si="0"/>
        <v>7208.5599999999995</v>
      </c>
      <c r="N55" s="23">
        <f t="shared" si="0"/>
        <v>25759.530000000002</v>
      </c>
      <c r="O55" s="23">
        <f t="shared" si="0"/>
        <v>236841.62</v>
      </c>
      <c r="P55" s="1"/>
      <c r="Q55" s="1"/>
      <c r="R55" s="1"/>
    </row>
    <row r="56" spans="1:18" x14ac:dyDescent="0.3">
      <c r="A56" s="1" t="s">
        <v>38</v>
      </c>
      <c r="B56" s="14">
        <f t="shared" ref="B56:O56" si="1">(B54-B55)/B55</f>
        <v>0.15247040948272989</v>
      </c>
      <c r="C56" s="14">
        <f t="shared" si="1"/>
        <v>4.8078925345455312E-2</v>
      </c>
      <c r="D56" s="14">
        <f t="shared" si="1"/>
        <v>8.1044311116552928E-2</v>
      </c>
      <c r="E56" s="14">
        <f t="shared" si="1"/>
        <v>-3.7237122720788676E-2</v>
      </c>
      <c r="F56" s="14">
        <f t="shared" si="1"/>
        <v>0.14575387570311413</v>
      </c>
      <c r="G56" s="14">
        <f t="shared" si="1"/>
        <v>9.2224739820096518E-2</v>
      </c>
      <c r="H56" s="14">
        <f t="shared" si="1"/>
        <v>8.6512272937603232E-2</v>
      </c>
      <c r="I56" s="14">
        <f t="shared" si="1"/>
        <v>9.7784928517010067E-2</v>
      </c>
      <c r="J56" s="14">
        <f t="shared" si="1"/>
        <v>0.13591694559947934</v>
      </c>
      <c r="K56" s="14">
        <f t="shared" si="1"/>
        <v>-7.8223367867942387E-2</v>
      </c>
      <c r="L56" s="14">
        <f t="shared" si="1"/>
        <v>7.6910195824156827E-2</v>
      </c>
      <c r="M56" s="14">
        <f t="shared" si="1"/>
        <v>0.38517262809770597</v>
      </c>
      <c r="N56" s="14">
        <f t="shared" si="1"/>
        <v>-0.28245779329048326</v>
      </c>
      <c r="O56" s="14">
        <f t="shared" si="1"/>
        <v>7.9596947529745804E-2</v>
      </c>
      <c r="P56" s="1"/>
      <c r="Q56" s="1"/>
      <c r="R56" s="1"/>
    </row>
    <row r="57" spans="1:18" x14ac:dyDescent="0.3">
      <c r="A57" s="3" t="s">
        <v>39</v>
      </c>
      <c r="B57" s="1"/>
      <c r="C57" s="1"/>
      <c r="D57" s="1"/>
      <c r="E57" s="1"/>
      <c r="F57" s="1"/>
      <c r="G57" s="1"/>
      <c r="H57" s="1"/>
      <c r="I57" s="1"/>
      <c r="J57" s="1"/>
      <c r="K57" s="1"/>
      <c r="L57" s="1"/>
      <c r="M57" s="1"/>
      <c r="N57" s="1"/>
      <c r="O57" s="1"/>
      <c r="P57" s="1"/>
      <c r="Q57" s="1"/>
      <c r="R57" s="1"/>
    </row>
    <row r="58" spans="1:18" x14ac:dyDescent="0.3">
      <c r="A58" s="1" t="s">
        <v>40</v>
      </c>
      <c r="B58" s="5">
        <v>0</v>
      </c>
      <c r="C58" s="5">
        <v>0</v>
      </c>
      <c r="D58" s="5">
        <v>0</v>
      </c>
      <c r="E58" s="5">
        <v>0</v>
      </c>
      <c r="F58" s="5">
        <v>0</v>
      </c>
      <c r="G58" s="5">
        <v>0</v>
      </c>
      <c r="H58" s="5">
        <v>0</v>
      </c>
      <c r="I58" s="5">
        <v>0</v>
      </c>
      <c r="J58" s="1">
        <v>7384.91</v>
      </c>
      <c r="K58" s="5">
        <v>0</v>
      </c>
      <c r="L58" s="5">
        <v>0</v>
      </c>
      <c r="M58" s="1">
        <v>91.7</v>
      </c>
      <c r="N58" s="5">
        <v>0</v>
      </c>
      <c r="O58" s="1">
        <v>7476.61</v>
      </c>
      <c r="P58" s="15">
        <f>(O58-O59)/O59</f>
        <v>0.25599260845827554</v>
      </c>
      <c r="Q58" s="15">
        <f>O58/$O$83</f>
        <v>2.4335749436964357E-2</v>
      </c>
      <c r="R58" s="1">
        <v>1523.86</v>
      </c>
    </row>
    <row r="59" spans="1:18" x14ac:dyDescent="0.3">
      <c r="A59" s="1" t="s">
        <v>11</v>
      </c>
      <c r="B59" s="5">
        <v>0</v>
      </c>
      <c r="C59" s="5">
        <v>0</v>
      </c>
      <c r="D59" s="5">
        <v>0</v>
      </c>
      <c r="E59" s="5">
        <v>0</v>
      </c>
      <c r="F59" s="5">
        <v>0</v>
      </c>
      <c r="G59" s="5">
        <v>0</v>
      </c>
      <c r="H59" s="5">
        <v>0</v>
      </c>
      <c r="I59" s="5">
        <v>0</v>
      </c>
      <c r="J59" s="1">
        <v>5840.2</v>
      </c>
      <c r="K59" s="5">
        <v>0</v>
      </c>
      <c r="L59" s="5">
        <v>0</v>
      </c>
      <c r="M59" s="1">
        <v>112.55</v>
      </c>
      <c r="N59" s="5">
        <v>0</v>
      </c>
      <c r="O59" s="1">
        <v>5952.75</v>
      </c>
      <c r="P59" s="1"/>
      <c r="Q59" s="1"/>
      <c r="R59" s="1"/>
    </row>
    <row r="60" spans="1:18" x14ac:dyDescent="0.3">
      <c r="A60" s="1" t="s">
        <v>41</v>
      </c>
      <c r="B60" s="5">
        <v>0</v>
      </c>
      <c r="C60" s="5">
        <v>0</v>
      </c>
      <c r="D60" s="5">
        <v>0</v>
      </c>
      <c r="E60" s="5">
        <v>0</v>
      </c>
      <c r="F60" s="5">
        <v>0</v>
      </c>
      <c r="G60" s="5">
        <v>0</v>
      </c>
      <c r="H60" s="5">
        <v>0</v>
      </c>
      <c r="I60" s="5">
        <v>0</v>
      </c>
      <c r="J60" s="1">
        <v>5153.1099999999997</v>
      </c>
      <c r="K60" s="5">
        <v>0</v>
      </c>
      <c r="L60" s="5">
        <v>0</v>
      </c>
      <c r="M60" s="1">
        <v>370.91</v>
      </c>
      <c r="N60" s="5">
        <v>0</v>
      </c>
      <c r="O60" s="1">
        <v>5524.02</v>
      </c>
      <c r="P60" s="15">
        <f>(O60-O61)/O61</f>
        <v>0.32789580719138095</v>
      </c>
      <c r="Q60" s="15">
        <f>O60/$O$83</f>
        <v>1.7980229890923811E-2</v>
      </c>
      <c r="R60" s="1">
        <v>1364.04</v>
      </c>
    </row>
    <row r="61" spans="1:18" x14ac:dyDescent="0.3">
      <c r="A61" s="1" t="s">
        <v>11</v>
      </c>
      <c r="B61" s="5">
        <v>0</v>
      </c>
      <c r="C61" s="5">
        <v>0</v>
      </c>
      <c r="D61" s="5">
        <v>0</v>
      </c>
      <c r="E61" s="5">
        <v>0</v>
      </c>
      <c r="F61" s="5">
        <v>0</v>
      </c>
      <c r="G61" s="5">
        <v>0</v>
      </c>
      <c r="H61" s="5">
        <v>0</v>
      </c>
      <c r="I61" s="5">
        <v>0</v>
      </c>
      <c r="J61" s="1">
        <v>3821.91</v>
      </c>
      <c r="K61" s="5">
        <v>0</v>
      </c>
      <c r="L61" s="5">
        <v>0</v>
      </c>
      <c r="M61" s="1">
        <v>338.07</v>
      </c>
      <c r="N61" s="5">
        <v>0</v>
      </c>
      <c r="O61" s="1">
        <v>4159.9799999999996</v>
      </c>
      <c r="P61" s="1"/>
      <c r="Q61" s="1"/>
      <c r="R61" s="1"/>
    </row>
    <row r="62" spans="1:18" x14ac:dyDescent="0.3">
      <c r="A62" s="1" t="s">
        <v>42</v>
      </c>
      <c r="B62" s="5">
        <v>0</v>
      </c>
      <c r="C62" s="5">
        <v>0</v>
      </c>
      <c r="D62" s="5">
        <v>0</v>
      </c>
      <c r="E62" s="5">
        <v>0</v>
      </c>
      <c r="F62" s="5">
        <v>0</v>
      </c>
      <c r="G62" s="5">
        <v>0</v>
      </c>
      <c r="H62" s="5">
        <v>0</v>
      </c>
      <c r="I62" s="5">
        <v>0</v>
      </c>
      <c r="J62" s="1">
        <v>8635.27</v>
      </c>
      <c r="K62" s="5">
        <v>0</v>
      </c>
      <c r="L62" s="5">
        <v>0</v>
      </c>
      <c r="M62" s="1">
        <v>235.8</v>
      </c>
      <c r="N62" s="5">
        <v>0</v>
      </c>
      <c r="O62" s="1">
        <v>8871.07</v>
      </c>
      <c r="P62" s="15">
        <f>(O62-O63)/O63</f>
        <v>0.19490495792071202</v>
      </c>
      <c r="Q62" s="15">
        <f>O62/$O$83</f>
        <v>2.8874601825930657E-2</v>
      </c>
      <c r="R62" s="1">
        <v>1446.99</v>
      </c>
    </row>
    <row r="63" spans="1:18" x14ac:dyDescent="0.3">
      <c r="A63" s="1" t="s">
        <v>11</v>
      </c>
      <c r="B63" s="5">
        <v>0</v>
      </c>
      <c r="C63" s="5">
        <v>0</v>
      </c>
      <c r="D63" s="5">
        <v>0</v>
      </c>
      <c r="E63" s="5">
        <v>0</v>
      </c>
      <c r="F63" s="5">
        <v>0</v>
      </c>
      <c r="G63" s="5">
        <v>0</v>
      </c>
      <c r="H63" s="5">
        <v>0</v>
      </c>
      <c r="I63" s="5">
        <v>0</v>
      </c>
      <c r="J63" s="1">
        <v>7257.15</v>
      </c>
      <c r="K63" s="5">
        <v>0</v>
      </c>
      <c r="L63" s="5">
        <v>0</v>
      </c>
      <c r="M63" s="1">
        <v>166.93</v>
      </c>
      <c r="N63" s="5">
        <v>0</v>
      </c>
      <c r="O63" s="1">
        <v>7424.08</v>
      </c>
      <c r="P63" s="1"/>
      <c r="Q63" s="1"/>
      <c r="R63" s="1"/>
    </row>
    <row r="64" spans="1:18" x14ac:dyDescent="0.3">
      <c r="A64" s="1" t="s">
        <v>43</v>
      </c>
      <c r="B64" s="5">
        <v>0</v>
      </c>
      <c r="C64" s="5">
        <v>0</v>
      </c>
      <c r="D64" s="5">
        <v>0</v>
      </c>
      <c r="E64" s="5">
        <v>0</v>
      </c>
      <c r="F64" s="5">
        <v>0</v>
      </c>
      <c r="G64" s="5">
        <v>0</v>
      </c>
      <c r="H64" s="5">
        <v>0</v>
      </c>
      <c r="I64" s="5">
        <v>0</v>
      </c>
      <c r="J64" s="1">
        <v>109.63</v>
      </c>
      <c r="K64" s="5">
        <v>0</v>
      </c>
      <c r="L64" s="5">
        <v>0</v>
      </c>
      <c r="M64" s="1">
        <v>5.59</v>
      </c>
      <c r="N64" s="5">
        <v>0</v>
      </c>
      <c r="O64" s="1">
        <v>115.22</v>
      </c>
      <c r="P64" s="15">
        <f>(O64-O65)/O65</f>
        <v>10.79324462640737</v>
      </c>
      <c r="Q64" s="15">
        <f>O64/$O$83</f>
        <v>3.7503160524984363E-4</v>
      </c>
      <c r="R64" s="1">
        <v>105.45</v>
      </c>
    </row>
    <row r="65" spans="1:18" x14ac:dyDescent="0.3">
      <c r="A65" s="1" t="s">
        <v>11</v>
      </c>
      <c r="B65" s="5">
        <v>0</v>
      </c>
      <c r="C65" s="5">
        <v>0</v>
      </c>
      <c r="D65" s="5">
        <v>0</v>
      </c>
      <c r="E65" s="5">
        <v>0</v>
      </c>
      <c r="F65" s="5">
        <v>0</v>
      </c>
      <c r="G65" s="5">
        <v>0</v>
      </c>
      <c r="H65" s="5">
        <v>0</v>
      </c>
      <c r="I65" s="5">
        <v>0</v>
      </c>
      <c r="J65" s="1">
        <v>9.6199999999999992</v>
      </c>
      <c r="K65" s="5">
        <v>0</v>
      </c>
      <c r="L65" s="5">
        <v>0</v>
      </c>
      <c r="M65" s="1">
        <v>0.15</v>
      </c>
      <c r="N65" s="5">
        <v>0</v>
      </c>
      <c r="O65" s="1">
        <v>9.77</v>
      </c>
      <c r="P65" s="1"/>
      <c r="Q65" s="1"/>
      <c r="R65" s="1"/>
    </row>
    <row r="66" spans="1:18" x14ac:dyDescent="0.3">
      <c r="A66" s="1" t="s">
        <v>44</v>
      </c>
      <c r="B66" s="5">
        <v>0</v>
      </c>
      <c r="C66" s="5">
        <v>0</v>
      </c>
      <c r="D66" s="5">
        <v>0</v>
      </c>
      <c r="E66" s="5">
        <v>0</v>
      </c>
      <c r="F66" s="5">
        <v>0</v>
      </c>
      <c r="G66" s="5">
        <v>0</v>
      </c>
      <c r="H66" s="5">
        <v>0</v>
      </c>
      <c r="I66" s="5">
        <v>0</v>
      </c>
      <c r="J66" s="1">
        <v>1922.37</v>
      </c>
      <c r="K66" s="5">
        <v>0</v>
      </c>
      <c r="L66" s="5">
        <v>0</v>
      </c>
      <c r="M66" s="1">
        <v>39.03</v>
      </c>
      <c r="N66" s="5">
        <v>0</v>
      </c>
      <c r="O66" s="1">
        <v>1961.4</v>
      </c>
      <c r="P66" s="15">
        <f>(O66-O67)/O67</f>
        <v>0.25149945126464363</v>
      </c>
      <c r="Q66" s="15">
        <f>O66/$O$83</f>
        <v>6.3841953700489789E-3</v>
      </c>
      <c r="R66" s="1">
        <v>394.16</v>
      </c>
    </row>
    <row r="67" spans="1:18" x14ac:dyDescent="0.3">
      <c r="A67" s="1" t="s">
        <v>11</v>
      </c>
      <c r="B67" s="5">
        <v>0</v>
      </c>
      <c r="C67" s="5">
        <v>0</v>
      </c>
      <c r="D67" s="5">
        <v>0</v>
      </c>
      <c r="E67" s="5">
        <v>0</v>
      </c>
      <c r="F67" s="5">
        <v>0</v>
      </c>
      <c r="G67" s="5">
        <v>0</v>
      </c>
      <c r="H67" s="5">
        <v>0</v>
      </c>
      <c r="I67" s="5">
        <v>0</v>
      </c>
      <c r="J67" s="1">
        <v>1539.63</v>
      </c>
      <c r="K67" s="5">
        <v>0</v>
      </c>
      <c r="L67" s="5">
        <v>0</v>
      </c>
      <c r="M67" s="1">
        <v>27.61</v>
      </c>
      <c r="N67" s="5">
        <v>0</v>
      </c>
      <c r="O67" s="1">
        <v>1567.24</v>
      </c>
      <c r="P67" s="1"/>
      <c r="Q67" s="1"/>
      <c r="R67" s="1"/>
    </row>
    <row r="68" spans="1:18" x14ac:dyDescent="0.3">
      <c r="A68" s="1" t="s">
        <v>45</v>
      </c>
      <c r="B68" s="5">
        <v>0</v>
      </c>
      <c r="C68" s="5">
        <v>0</v>
      </c>
      <c r="D68" s="5">
        <v>0</v>
      </c>
      <c r="E68" s="5">
        <v>0</v>
      </c>
      <c r="F68" s="5">
        <v>0</v>
      </c>
      <c r="G68" s="5">
        <v>0</v>
      </c>
      <c r="H68" s="5">
        <v>0</v>
      </c>
      <c r="I68" s="5">
        <v>0</v>
      </c>
      <c r="J68" s="1">
        <v>26.94</v>
      </c>
      <c r="K68" s="5">
        <v>0</v>
      </c>
      <c r="L68" s="5">
        <v>0</v>
      </c>
      <c r="M68" s="5">
        <v>0</v>
      </c>
      <c r="N68" s="5">
        <v>0</v>
      </c>
      <c r="O68" s="1">
        <v>26.94</v>
      </c>
      <c r="P68" s="5">
        <v>0</v>
      </c>
      <c r="Q68" s="15">
        <f>O68/$O$83</f>
        <v>8.7687479998531403E-5</v>
      </c>
      <c r="R68" s="1">
        <v>26.94</v>
      </c>
    </row>
    <row r="69" spans="1:18" x14ac:dyDescent="0.3">
      <c r="A69" s="1" t="s">
        <v>11</v>
      </c>
      <c r="B69" s="5">
        <v>0</v>
      </c>
      <c r="C69" s="5">
        <v>0</v>
      </c>
      <c r="D69" s="5">
        <v>0</v>
      </c>
      <c r="E69" s="5">
        <v>0</v>
      </c>
      <c r="F69" s="5">
        <v>0</v>
      </c>
      <c r="G69" s="5">
        <v>0</v>
      </c>
      <c r="H69" s="5">
        <v>0</v>
      </c>
      <c r="I69" s="5">
        <v>0</v>
      </c>
      <c r="J69" s="5">
        <v>0</v>
      </c>
      <c r="K69" s="5">
        <v>0</v>
      </c>
      <c r="L69" s="5">
        <v>0</v>
      </c>
      <c r="M69" s="5">
        <v>0</v>
      </c>
      <c r="N69" s="5">
        <v>0</v>
      </c>
      <c r="O69" s="5">
        <v>0</v>
      </c>
      <c r="P69" s="1"/>
      <c r="Q69" s="1"/>
      <c r="R69" s="1"/>
    </row>
    <row r="70" spans="1:18" x14ac:dyDescent="0.3">
      <c r="A70" s="1" t="s">
        <v>46</v>
      </c>
      <c r="B70" s="5">
        <v>0</v>
      </c>
      <c r="C70" s="5">
        <v>0</v>
      </c>
      <c r="D70" s="5">
        <v>0</v>
      </c>
      <c r="E70" s="5">
        <v>0</v>
      </c>
      <c r="F70" s="5">
        <v>0</v>
      </c>
      <c r="G70" s="5">
        <v>0</v>
      </c>
      <c r="H70" s="5">
        <v>0</v>
      </c>
      <c r="I70" s="5">
        <v>0</v>
      </c>
      <c r="J70" s="1">
        <v>15888.64</v>
      </c>
      <c r="K70" s="5">
        <v>0</v>
      </c>
      <c r="L70" s="5">
        <v>0</v>
      </c>
      <c r="M70" s="1">
        <v>149.41</v>
      </c>
      <c r="N70" s="1">
        <v>0.04</v>
      </c>
      <c r="O70" s="1">
        <v>16038.09</v>
      </c>
      <c r="P70" s="15">
        <f>(O70-O71)/O71</f>
        <v>0.10622546649441333</v>
      </c>
      <c r="Q70" s="15">
        <f>O70/$O$83</f>
        <v>5.2202661324782719E-2</v>
      </c>
      <c r="R70" s="1">
        <v>1540.06</v>
      </c>
    </row>
    <row r="71" spans="1:18" x14ac:dyDescent="0.3">
      <c r="A71" s="1" t="s">
        <v>11</v>
      </c>
      <c r="B71" s="5">
        <v>0</v>
      </c>
      <c r="C71" s="5">
        <v>0</v>
      </c>
      <c r="D71" s="5">
        <v>0</v>
      </c>
      <c r="E71" s="5">
        <v>0</v>
      </c>
      <c r="F71" s="5">
        <v>0</v>
      </c>
      <c r="G71" s="5">
        <v>0</v>
      </c>
      <c r="H71" s="5">
        <v>0</v>
      </c>
      <c r="I71" s="5">
        <v>0</v>
      </c>
      <c r="J71" s="1">
        <v>14332.09</v>
      </c>
      <c r="K71" s="5">
        <v>0</v>
      </c>
      <c r="L71" s="5">
        <v>0</v>
      </c>
      <c r="M71" s="1">
        <v>165.78</v>
      </c>
      <c r="N71" s="1">
        <v>0.16</v>
      </c>
      <c r="O71" s="1">
        <v>14498.03</v>
      </c>
      <c r="P71" s="1"/>
      <c r="Q71" s="1"/>
      <c r="R71" s="1"/>
    </row>
    <row r="72" spans="1:18" x14ac:dyDescent="0.3">
      <c r="A72" s="3" t="s">
        <v>47</v>
      </c>
      <c r="B72" s="6">
        <v>0</v>
      </c>
      <c r="C72" s="6">
        <v>0</v>
      </c>
      <c r="D72" s="6">
        <v>0</v>
      </c>
      <c r="E72" s="6">
        <v>0</v>
      </c>
      <c r="F72" s="6">
        <v>0</v>
      </c>
      <c r="G72" s="6">
        <v>0</v>
      </c>
      <c r="H72" s="6">
        <v>0</v>
      </c>
      <c r="I72" s="6">
        <v>0</v>
      </c>
      <c r="J72" s="3">
        <f>SUM(J58+J60+J62+J64+J66+J68+J70)</f>
        <v>39120.869999999995</v>
      </c>
      <c r="K72" s="6">
        <v>0</v>
      </c>
      <c r="L72" s="6">
        <v>0</v>
      </c>
      <c r="M72" s="3">
        <f t="shared" ref="M72:O72" si="2">SUM(M58+M60+M62+M64+M66+M68+M70)</f>
        <v>892.44</v>
      </c>
      <c r="N72" s="3">
        <f t="shared" si="2"/>
        <v>0.04</v>
      </c>
      <c r="O72" s="3">
        <f t="shared" si="2"/>
        <v>40013.350000000006</v>
      </c>
      <c r="P72" s="17">
        <f>(O72-O73)/O73</f>
        <v>0.19045366440704714</v>
      </c>
      <c r="Q72" s="15">
        <f>O72/$O$83</f>
        <v>0.13024015693389893</v>
      </c>
      <c r="R72" s="3">
        <f>SUM(R58+R60+R62+R64+R66+R68+R70)</f>
        <v>6401.4999999999982</v>
      </c>
    </row>
    <row r="73" spans="1:18" x14ac:dyDescent="0.3">
      <c r="A73" s="21" t="s">
        <v>37</v>
      </c>
      <c r="B73" s="6">
        <v>0</v>
      </c>
      <c r="C73" s="6">
        <v>0</v>
      </c>
      <c r="D73" s="6">
        <v>0</v>
      </c>
      <c r="E73" s="6">
        <v>0</v>
      </c>
      <c r="F73" s="6">
        <v>0</v>
      </c>
      <c r="G73" s="6">
        <v>0</v>
      </c>
      <c r="H73" s="6">
        <v>0</v>
      </c>
      <c r="I73" s="6">
        <v>0</v>
      </c>
      <c r="J73" s="1">
        <f>SUM(J59+J61+J63+J65+J67+J69+J71)</f>
        <v>32800.600000000006</v>
      </c>
      <c r="K73" s="19">
        <v>0</v>
      </c>
      <c r="L73" s="19">
        <v>0</v>
      </c>
      <c r="M73" s="1">
        <f>SUM(M59+M61+M63+M65+M67+M69+M71)</f>
        <v>811.08999999999992</v>
      </c>
      <c r="N73" s="1">
        <f>SUM(N59+N61+N63+N65+N67+N69+N71)</f>
        <v>0.16</v>
      </c>
      <c r="O73" s="1">
        <f>SUM(O59+O61+O63+O65+O67+O69+O71)</f>
        <v>33611.85</v>
      </c>
      <c r="P73" s="3"/>
      <c r="Q73" s="3"/>
      <c r="R73" s="3"/>
    </row>
    <row r="74" spans="1:18" x14ac:dyDescent="0.3">
      <c r="A74" s="1" t="s">
        <v>38</v>
      </c>
      <c r="B74" s="5">
        <v>0</v>
      </c>
      <c r="C74" s="5">
        <v>0</v>
      </c>
      <c r="D74" s="5">
        <v>0</v>
      </c>
      <c r="E74" s="5">
        <v>0</v>
      </c>
      <c r="F74" s="5">
        <v>0</v>
      </c>
      <c r="G74" s="5">
        <v>0</v>
      </c>
      <c r="H74" s="5">
        <v>0</v>
      </c>
      <c r="I74" s="5">
        <v>0</v>
      </c>
      <c r="J74" s="14">
        <f>(J72-J73)/J73</f>
        <v>0.19268763376279666</v>
      </c>
      <c r="K74" s="5">
        <v>0</v>
      </c>
      <c r="L74" s="5">
        <v>0</v>
      </c>
      <c r="M74" s="14">
        <f>(M72-M73)/M73</f>
        <v>0.10029713102121854</v>
      </c>
      <c r="N74" s="14">
        <f>(N72-N73)/N73</f>
        <v>-0.75</v>
      </c>
      <c r="O74" s="14">
        <f>(O72-O73)/O73</f>
        <v>0.19045366440704714</v>
      </c>
      <c r="P74" s="1"/>
      <c r="Q74" s="1"/>
      <c r="R74" s="1"/>
    </row>
    <row r="75" spans="1:18" x14ac:dyDescent="0.3">
      <c r="A75" s="3" t="s">
        <v>58</v>
      </c>
      <c r="B75" s="5"/>
      <c r="C75" s="5"/>
      <c r="D75" s="5"/>
      <c r="E75" s="5"/>
      <c r="F75" s="5"/>
      <c r="G75" s="5"/>
      <c r="H75" s="5"/>
      <c r="I75" s="5"/>
      <c r="J75" s="1"/>
      <c r="K75" s="1"/>
      <c r="L75" s="1"/>
      <c r="M75" s="1"/>
      <c r="N75" s="1"/>
      <c r="O75" s="1"/>
      <c r="P75" s="1"/>
      <c r="Q75" s="1"/>
      <c r="R75" s="1"/>
    </row>
    <row r="76" spans="1:18" x14ac:dyDescent="0.3">
      <c r="A76" s="1" t="s">
        <v>59</v>
      </c>
      <c r="B76" s="5">
        <v>0</v>
      </c>
      <c r="C76" s="5">
        <v>0</v>
      </c>
      <c r="D76" s="5">
        <v>0</v>
      </c>
      <c r="E76" s="5">
        <v>0</v>
      </c>
      <c r="F76" s="5">
        <v>0</v>
      </c>
      <c r="G76" s="5">
        <v>0</v>
      </c>
      <c r="H76" s="5">
        <v>0</v>
      </c>
      <c r="I76" s="5">
        <v>0</v>
      </c>
      <c r="J76" s="5">
        <v>0</v>
      </c>
      <c r="K76" s="5">
        <v>0</v>
      </c>
      <c r="L76" s="5">
        <v>0</v>
      </c>
      <c r="M76" s="5">
        <v>0</v>
      </c>
      <c r="N76" s="1">
        <v>10246.59</v>
      </c>
      <c r="O76" s="1">
        <v>10246.59</v>
      </c>
      <c r="P76" s="15">
        <f>(O76-O77)/O77</f>
        <v>9.5647069264731197E-2</v>
      </c>
      <c r="Q76" s="15">
        <f>O76/$O$83</f>
        <v>3.335180607565523E-2</v>
      </c>
      <c r="R76" s="1">
        <v>894.5</v>
      </c>
    </row>
    <row r="77" spans="1:18" x14ac:dyDescent="0.3">
      <c r="A77" s="1" t="s">
        <v>11</v>
      </c>
      <c r="B77" s="5">
        <v>0</v>
      </c>
      <c r="C77" s="5">
        <v>0</v>
      </c>
      <c r="D77" s="5">
        <v>0</v>
      </c>
      <c r="E77" s="5">
        <v>0</v>
      </c>
      <c r="F77" s="5">
        <v>0</v>
      </c>
      <c r="G77" s="5">
        <v>0</v>
      </c>
      <c r="H77" s="5">
        <v>0</v>
      </c>
      <c r="I77" s="5">
        <v>0</v>
      </c>
      <c r="J77" s="5">
        <v>0</v>
      </c>
      <c r="K77" s="5">
        <v>0</v>
      </c>
      <c r="L77" s="5">
        <v>0</v>
      </c>
      <c r="M77" s="5">
        <v>0</v>
      </c>
      <c r="N77" s="1">
        <v>9352.09</v>
      </c>
      <c r="O77" s="1">
        <v>9352.09</v>
      </c>
      <c r="P77" s="1"/>
      <c r="Q77" s="1"/>
      <c r="R77" s="1"/>
    </row>
    <row r="78" spans="1:18" x14ac:dyDescent="0.3">
      <c r="A78" s="1" t="s">
        <v>60</v>
      </c>
      <c r="B78" s="5">
        <v>0</v>
      </c>
      <c r="C78" s="5">
        <v>0</v>
      </c>
      <c r="D78" s="5">
        <v>0</v>
      </c>
      <c r="E78" s="5">
        <v>0</v>
      </c>
      <c r="F78" s="5">
        <v>0</v>
      </c>
      <c r="G78" s="5">
        <v>0</v>
      </c>
      <c r="H78" s="5">
        <v>0</v>
      </c>
      <c r="I78" s="5">
        <v>0</v>
      </c>
      <c r="J78" s="5">
        <v>0</v>
      </c>
      <c r="K78" s="5">
        <v>0</v>
      </c>
      <c r="L78" s="5">
        <v>0</v>
      </c>
      <c r="M78" s="5">
        <v>0</v>
      </c>
      <c r="N78" s="1">
        <v>1274.01</v>
      </c>
      <c r="O78" s="1">
        <v>1274.01</v>
      </c>
      <c r="P78" s="15">
        <f>(O78-O79)/O79</f>
        <v>6.7001113893518482E-2</v>
      </c>
      <c r="Q78" s="15">
        <f>O78/$O$83</f>
        <v>4.1467975646966955E-3</v>
      </c>
      <c r="R78" s="1">
        <v>80</v>
      </c>
    </row>
    <row r="79" spans="1:18" x14ac:dyDescent="0.3">
      <c r="A79" s="1" t="s">
        <v>11</v>
      </c>
      <c r="B79" s="5">
        <v>0</v>
      </c>
      <c r="C79" s="5">
        <v>0</v>
      </c>
      <c r="D79" s="5">
        <v>0</v>
      </c>
      <c r="E79" s="5">
        <v>0</v>
      </c>
      <c r="F79" s="5">
        <v>0</v>
      </c>
      <c r="G79" s="5">
        <v>0</v>
      </c>
      <c r="H79" s="5">
        <v>0</v>
      </c>
      <c r="I79" s="5">
        <v>0</v>
      </c>
      <c r="J79" s="5">
        <v>0</v>
      </c>
      <c r="K79" s="5">
        <v>0</v>
      </c>
      <c r="L79" s="5">
        <v>0</v>
      </c>
      <c r="M79" s="5">
        <v>0</v>
      </c>
      <c r="N79" s="1">
        <v>1194.01</v>
      </c>
      <c r="O79" s="1">
        <v>1194.01</v>
      </c>
      <c r="P79" s="1"/>
      <c r="Q79" s="1"/>
      <c r="R79" s="1"/>
    </row>
    <row r="80" spans="1:18" x14ac:dyDescent="0.3">
      <c r="A80" s="3" t="s">
        <v>61</v>
      </c>
      <c r="B80" s="6">
        <v>0</v>
      </c>
      <c r="C80" s="6">
        <v>0</v>
      </c>
      <c r="D80" s="6">
        <v>0</v>
      </c>
      <c r="E80" s="6">
        <v>0</v>
      </c>
      <c r="F80" s="6">
        <v>0</v>
      </c>
      <c r="G80" s="6">
        <v>0</v>
      </c>
      <c r="H80" s="6">
        <v>0</v>
      </c>
      <c r="I80" s="6">
        <v>0</v>
      </c>
      <c r="J80" s="6">
        <v>0</v>
      </c>
      <c r="K80" s="6">
        <v>0</v>
      </c>
      <c r="L80" s="6">
        <v>0</v>
      </c>
      <c r="M80" s="6">
        <v>0</v>
      </c>
      <c r="N80" s="3">
        <f>SUM(N76+N78)</f>
        <v>11520.6</v>
      </c>
      <c r="O80" s="3">
        <f>SUM(O76+O78)</f>
        <v>11520.6</v>
      </c>
      <c r="P80" s="17">
        <f>(O80-O81)/O81</f>
        <v>9.2403827007140074E-2</v>
      </c>
      <c r="Q80" s="17">
        <f>O80/$O$83</f>
        <v>3.7498603640351923E-2</v>
      </c>
      <c r="R80" s="3">
        <f>SUM(R76+R78)</f>
        <v>974.5</v>
      </c>
    </row>
    <row r="81" spans="1:18" x14ac:dyDescent="0.3">
      <c r="A81" s="1" t="s">
        <v>37</v>
      </c>
      <c r="B81" s="5">
        <v>0</v>
      </c>
      <c r="C81" s="5">
        <v>0</v>
      </c>
      <c r="D81" s="5">
        <v>0</v>
      </c>
      <c r="E81" s="5">
        <v>0</v>
      </c>
      <c r="F81" s="5">
        <v>0</v>
      </c>
      <c r="G81" s="5">
        <v>0</v>
      </c>
      <c r="H81" s="5">
        <v>0</v>
      </c>
      <c r="I81" s="5">
        <v>0</v>
      </c>
      <c r="J81" s="5">
        <v>0</v>
      </c>
      <c r="K81" s="5">
        <v>0</v>
      </c>
      <c r="L81" s="5">
        <v>0</v>
      </c>
      <c r="M81" s="5">
        <v>0</v>
      </c>
      <c r="N81" s="1">
        <f>SUM(N77+N79)</f>
        <v>10546.1</v>
      </c>
      <c r="O81" s="1">
        <f>SUM(O77+O79)</f>
        <v>10546.1</v>
      </c>
      <c r="P81" s="1"/>
      <c r="Q81" s="1"/>
      <c r="R81" s="1"/>
    </row>
    <row r="82" spans="1:18" x14ac:dyDescent="0.3">
      <c r="A82" s="1" t="s">
        <v>38</v>
      </c>
      <c r="B82" s="5">
        <v>0</v>
      </c>
      <c r="C82" s="5">
        <v>0</v>
      </c>
      <c r="D82" s="5">
        <v>0</v>
      </c>
      <c r="E82" s="5">
        <v>0</v>
      </c>
      <c r="F82" s="5">
        <v>0</v>
      </c>
      <c r="G82" s="5">
        <v>0</v>
      </c>
      <c r="H82" s="5">
        <v>0</v>
      </c>
      <c r="I82" s="5">
        <v>0</v>
      </c>
      <c r="J82" s="5"/>
      <c r="K82" s="5"/>
      <c r="L82" s="5"/>
      <c r="M82" s="5"/>
      <c r="N82" s="14">
        <f t="shared" ref="N82:O82" si="3">(N80-N81)/N81</f>
        <v>9.2403827007140074E-2</v>
      </c>
      <c r="O82" s="14">
        <f t="shared" si="3"/>
        <v>9.2403827007140074E-2</v>
      </c>
      <c r="P82" s="1"/>
      <c r="Q82" s="1"/>
      <c r="R82" s="1"/>
    </row>
    <row r="83" spans="1:18" x14ac:dyDescent="0.3">
      <c r="A83" s="3" t="s">
        <v>48</v>
      </c>
      <c r="B83" s="13">
        <f>SUM(B54+B72+B80)</f>
        <v>26122.919999999995</v>
      </c>
      <c r="C83" s="13">
        <f t="shared" ref="C83:O83" si="4">SUM(C54+C72+C80)</f>
        <v>5335.12</v>
      </c>
      <c r="D83" s="13">
        <f t="shared" si="4"/>
        <v>3972.9999999999991</v>
      </c>
      <c r="E83" s="13">
        <f t="shared" si="4"/>
        <v>1363.3300000000002</v>
      </c>
      <c r="F83" s="13">
        <f t="shared" si="4"/>
        <v>6263.55</v>
      </c>
      <c r="G83" s="13">
        <f t="shared" si="4"/>
        <v>97092.510000000024</v>
      </c>
      <c r="H83" s="13">
        <f t="shared" si="4"/>
        <v>39752.670000000006</v>
      </c>
      <c r="I83" s="13">
        <f t="shared" si="4"/>
        <v>57982.979999999996</v>
      </c>
      <c r="J83" s="13">
        <f t="shared" si="4"/>
        <v>124426.79</v>
      </c>
      <c r="K83" s="13">
        <f t="shared" si="4"/>
        <v>929.75</v>
      </c>
      <c r="L83" s="13">
        <f t="shared" si="4"/>
        <v>5530.7199999999984</v>
      </c>
      <c r="M83" s="13">
        <f t="shared" si="4"/>
        <v>10877.539999999999</v>
      </c>
      <c r="N83" s="13">
        <f t="shared" si="4"/>
        <v>30004.190000000002</v>
      </c>
      <c r="O83" s="13">
        <f t="shared" si="4"/>
        <v>307227.43999999994</v>
      </c>
      <c r="P83" s="17">
        <f>(O83-O84)/O84</f>
        <v>9.3337758488384881E-2</v>
      </c>
      <c r="Q83" s="17">
        <f>O83/$O$83</f>
        <v>1</v>
      </c>
      <c r="R83" s="13">
        <f>SUM(R54+R72+R80)</f>
        <v>26227.869999999995</v>
      </c>
    </row>
    <row r="84" spans="1:18" x14ac:dyDescent="0.3">
      <c r="A84" s="1" t="s">
        <v>37</v>
      </c>
      <c r="B84" s="18">
        <f t="shared" ref="B84:O84" si="5">SUM(B55+B73+B81)</f>
        <v>22666.89</v>
      </c>
      <c r="C84" s="18">
        <f t="shared" si="5"/>
        <v>5090.380000000001</v>
      </c>
      <c r="D84" s="18">
        <f t="shared" si="5"/>
        <v>3675.1499999999996</v>
      </c>
      <c r="E84" s="18">
        <f t="shared" si="5"/>
        <v>1416.0600000000002</v>
      </c>
      <c r="F84" s="18">
        <f t="shared" si="5"/>
        <v>5466.7500000000009</v>
      </c>
      <c r="G84" s="18">
        <f t="shared" si="5"/>
        <v>88894.260000000009</v>
      </c>
      <c r="H84" s="18">
        <f t="shared" si="5"/>
        <v>36587.410000000011</v>
      </c>
      <c r="I84" s="18">
        <f t="shared" si="5"/>
        <v>52818.159999999996</v>
      </c>
      <c r="J84" s="18">
        <f t="shared" si="5"/>
        <v>107899.33000000002</v>
      </c>
      <c r="K84" s="18">
        <f t="shared" si="5"/>
        <v>1008.6500000000001</v>
      </c>
      <c r="L84" s="18">
        <f t="shared" si="5"/>
        <v>5135.7300000000014</v>
      </c>
      <c r="M84" s="18">
        <f t="shared" si="5"/>
        <v>8019.65</v>
      </c>
      <c r="N84" s="18">
        <f t="shared" si="5"/>
        <v>36305.79</v>
      </c>
      <c r="O84" s="18">
        <f t="shared" si="5"/>
        <v>280999.56999999995</v>
      </c>
      <c r="P84" s="1"/>
      <c r="Q84" s="1"/>
      <c r="R84" s="1"/>
    </row>
    <row r="85" spans="1:18" x14ac:dyDescent="0.3">
      <c r="A85" s="1" t="s">
        <v>38</v>
      </c>
      <c r="B85" s="14">
        <f t="shared" ref="B85:O85" si="6">(B83-B84)/B84</f>
        <v>0.15247040948272989</v>
      </c>
      <c r="C85" s="14">
        <f t="shared" si="6"/>
        <v>4.8078925345455312E-2</v>
      </c>
      <c r="D85" s="14">
        <f t="shared" si="6"/>
        <v>8.1044311116552928E-2</v>
      </c>
      <c r="E85" s="14">
        <f t="shared" si="6"/>
        <v>-3.7237122720788676E-2</v>
      </c>
      <c r="F85" s="14">
        <f t="shared" si="6"/>
        <v>0.14575387570311413</v>
      </c>
      <c r="G85" s="14">
        <f t="shared" si="6"/>
        <v>9.2224739820096518E-2</v>
      </c>
      <c r="H85" s="14">
        <f t="shared" si="6"/>
        <v>8.6512272937603232E-2</v>
      </c>
      <c r="I85" s="14">
        <f t="shared" si="6"/>
        <v>9.7784928517010067E-2</v>
      </c>
      <c r="J85" s="14">
        <f t="shared" si="6"/>
        <v>0.15317481582137696</v>
      </c>
      <c r="K85" s="14">
        <f t="shared" si="6"/>
        <v>-7.8223367867942387E-2</v>
      </c>
      <c r="L85" s="14">
        <f t="shared" si="6"/>
        <v>7.6910195824156827E-2</v>
      </c>
      <c r="M85" s="14">
        <f t="shared" si="6"/>
        <v>0.35636093844494454</v>
      </c>
      <c r="N85" s="14">
        <f t="shared" si="6"/>
        <v>-0.17357011099331535</v>
      </c>
      <c r="O85" s="14">
        <f t="shared" si="6"/>
        <v>9.3337758488384881E-2</v>
      </c>
      <c r="P85" s="1"/>
      <c r="Q85" s="1"/>
      <c r="R85" s="1"/>
    </row>
    <row r="86" spans="1:18" x14ac:dyDescent="0.3">
      <c r="A86" s="1" t="s">
        <v>49</v>
      </c>
      <c r="B86" s="15">
        <f t="shared" ref="B86:O86" si="7">B83/$O$83</f>
        <v>8.5027951930335383E-2</v>
      </c>
      <c r="C86" s="15">
        <f t="shared" si="7"/>
        <v>1.7365375957303815E-2</v>
      </c>
      <c r="D86" s="15">
        <f t="shared" si="7"/>
        <v>1.2931787603346888E-2</v>
      </c>
      <c r="E86" s="15">
        <f t="shared" si="7"/>
        <v>4.4375268042463932E-3</v>
      </c>
      <c r="F86" s="15">
        <f t="shared" si="7"/>
        <v>2.038733909965855E-2</v>
      </c>
      <c r="G86" s="15">
        <f t="shared" si="7"/>
        <v>0.31602811910290318</v>
      </c>
      <c r="H86" s="15">
        <f t="shared" si="7"/>
        <v>0.12939166501533853</v>
      </c>
      <c r="I86" s="15">
        <f t="shared" si="7"/>
        <v>0.18872982178935582</v>
      </c>
      <c r="J86" s="15">
        <f t="shared" si="7"/>
        <v>0.40499894801063346</v>
      </c>
      <c r="K86" s="15">
        <f t="shared" si="7"/>
        <v>3.0262596335796053E-3</v>
      </c>
      <c r="L86" s="15">
        <f t="shared" si="7"/>
        <v>1.8002037838807626E-2</v>
      </c>
      <c r="M86" s="15">
        <f t="shared" si="7"/>
        <v>3.5405496331968267E-2</v>
      </c>
      <c r="N86" s="15">
        <f t="shared" si="7"/>
        <v>9.7661165942729625E-2</v>
      </c>
      <c r="O86" s="15">
        <f t="shared" si="7"/>
        <v>1</v>
      </c>
      <c r="P86" s="1"/>
      <c r="Q86" s="1"/>
      <c r="R86" s="1"/>
    </row>
    <row r="87" spans="1:18" x14ac:dyDescent="0.3">
      <c r="A87" s="1" t="s">
        <v>50</v>
      </c>
      <c r="B87" s="15">
        <f t="shared" ref="B87:O87" si="8">B84/$O$84</f>
        <v>8.0665212405841055E-2</v>
      </c>
      <c r="C87" s="15">
        <f t="shared" si="8"/>
        <v>1.811525903758501E-2</v>
      </c>
      <c r="D87" s="15">
        <f t="shared" si="8"/>
        <v>1.3078845636667702E-2</v>
      </c>
      <c r="E87" s="15">
        <f t="shared" si="8"/>
        <v>5.0393671420920693E-3</v>
      </c>
      <c r="F87" s="15">
        <f t="shared" si="8"/>
        <v>1.9454656104989775E-2</v>
      </c>
      <c r="G87" s="15">
        <f t="shared" si="8"/>
        <v>0.31635016380985931</v>
      </c>
      <c r="H87" s="15">
        <f t="shared" si="8"/>
        <v>0.13020450529515051</v>
      </c>
      <c r="I87" s="15">
        <f t="shared" si="8"/>
        <v>0.18796526984009265</v>
      </c>
      <c r="J87" s="15">
        <f t="shared" si="8"/>
        <v>0.38398396837404425</v>
      </c>
      <c r="K87" s="15">
        <f t="shared" si="8"/>
        <v>3.5895072721997415E-3</v>
      </c>
      <c r="L87" s="15">
        <f t="shared" si="8"/>
        <v>1.8276647184904952E-2</v>
      </c>
      <c r="M87" s="15">
        <f t="shared" si="8"/>
        <v>2.8539723388188817E-2</v>
      </c>
      <c r="N87" s="15">
        <f t="shared" si="8"/>
        <v>0.12920229735582872</v>
      </c>
      <c r="O87" s="15">
        <f t="shared" si="8"/>
        <v>1</v>
      </c>
      <c r="P87" s="1"/>
      <c r="Q87" s="1"/>
      <c r="R87" s="1"/>
    </row>
    <row r="89" spans="1:18" ht="52.2" customHeight="1" x14ac:dyDescent="0.3">
      <c r="A89" s="16" t="s">
        <v>77</v>
      </c>
      <c r="B89" s="16"/>
      <c r="C89" s="16"/>
      <c r="D89" s="16"/>
      <c r="E89" s="16"/>
      <c r="F89" s="16"/>
      <c r="G89" s="16"/>
      <c r="H89" s="16"/>
      <c r="I89" s="16"/>
      <c r="J89" s="16"/>
      <c r="K89" s="16"/>
      <c r="L89" s="16"/>
      <c r="M89" s="16"/>
      <c r="N89" s="16"/>
      <c r="O89" s="16"/>
      <c r="P89" s="16"/>
      <c r="Q89" s="16"/>
      <c r="R89" s="16"/>
    </row>
  </sheetData>
  <mergeCells count="2">
    <mergeCell ref="A1:R1"/>
    <mergeCell ref="A89:R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2026-03-13T22:49:31Z</dcterms:created>
  <dcterms:modified xsi:type="dcterms:W3CDTF">2026-03-14T07:59:24Z</dcterms:modified>
</cp:coreProperties>
</file>