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hara\Downloads\"/>
    </mc:Choice>
  </mc:AlternateContent>
  <xr:revisionPtr revIDLastSave="0" documentId="13_ncr:1_{5AFD39C5-DFF6-48F1-B5E3-72CF6497373F}" xr6:coauthVersionLast="47" xr6:coauthVersionMax="47" xr10:uidLastSave="{00000000-0000-0000-0000-000000000000}"/>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4" i="4" l="1"/>
  <c r="Q83" i="4"/>
  <c r="Q80" i="4"/>
  <c r="Q78" i="4"/>
  <c r="Q76" i="4"/>
  <c r="Q72" i="4"/>
  <c r="Q70" i="4"/>
  <c r="Q68" i="4"/>
  <c r="Q66" i="4"/>
  <c r="Q64" i="4"/>
  <c r="Q62" i="4"/>
  <c r="Q60" i="4"/>
  <c r="Q58" i="4"/>
  <c r="Q54" i="4"/>
  <c r="Q52" i="4"/>
  <c r="Q50" i="4"/>
  <c r="Q48" i="4"/>
  <c r="Q46" i="4"/>
  <c r="Q44" i="4"/>
  <c r="Q42" i="4"/>
  <c r="Q40" i="4"/>
  <c r="Q38" i="4"/>
  <c r="Q36" i="4"/>
  <c r="Q34" i="4"/>
  <c r="Q32" i="4"/>
  <c r="Q30" i="4"/>
  <c r="Q28" i="4"/>
  <c r="Q26" i="4"/>
  <c r="Q24" i="4"/>
  <c r="Q22" i="4"/>
  <c r="Q20" i="4"/>
  <c r="Q18" i="4"/>
  <c r="Q16" i="4"/>
  <c r="Q14" i="4"/>
  <c r="Q12" i="4"/>
  <c r="Q10" i="4"/>
  <c r="Q8" i="4"/>
  <c r="Q6" i="4"/>
  <c r="Q4" i="4"/>
  <c r="P83" i="4"/>
  <c r="P80" i="4"/>
  <c r="P78" i="4"/>
  <c r="P76" i="4"/>
  <c r="P72" i="4"/>
  <c r="P70" i="4"/>
  <c r="P66" i="4"/>
  <c r="P64" i="4"/>
  <c r="P62" i="4"/>
  <c r="P60" i="4"/>
  <c r="P58" i="4"/>
  <c r="P54" i="4"/>
  <c r="P52" i="4"/>
  <c r="P50" i="4"/>
  <c r="P48" i="4"/>
  <c r="P46" i="4"/>
  <c r="P44" i="4"/>
  <c r="P42" i="4"/>
  <c r="P40" i="4"/>
  <c r="P38" i="4"/>
  <c r="P36" i="4"/>
  <c r="P34" i="4"/>
  <c r="P32" i="4"/>
  <c r="P30" i="4"/>
  <c r="P28" i="4"/>
  <c r="P26" i="4"/>
  <c r="P24" i="4"/>
  <c r="P22" i="4"/>
  <c r="P20" i="4"/>
  <c r="P18" i="4"/>
  <c r="P16" i="4"/>
  <c r="P14" i="4"/>
  <c r="P12" i="4"/>
  <c r="P10" i="4"/>
  <c r="P8" i="4"/>
  <c r="P6" i="4"/>
  <c r="P4" i="4"/>
  <c r="O87" i="4"/>
  <c r="N87" i="4"/>
  <c r="M87" i="4"/>
  <c r="L87" i="4"/>
  <c r="K87" i="4"/>
  <c r="J87" i="4"/>
  <c r="I87" i="4"/>
  <c r="H87" i="4"/>
  <c r="G87" i="4"/>
  <c r="F87" i="4"/>
  <c r="E87" i="4"/>
  <c r="D87" i="4"/>
  <c r="C87" i="4"/>
  <c r="B87" i="4"/>
  <c r="O86" i="4"/>
  <c r="N86" i="4"/>
  <c r="M86" i="4"/>
  <c r="L86" i="4"/>
  <c r="K86" i="4"/>
  <c r="J86" i="4"/>
  <c r="I86" i="4"/>
  <c r="H86" i="4"/>
  <c r="G86" i="4"/>
  <c r="F86" i="4"/>
  <c r="E86" i="4"/>
  <c r="D86" i="4"/>
  <c r="C86" i="4"/>
  <c r="B86" i="4"/>
  <c r="O85" i="4"/>
  <c r="N85" i="4"/>
  <c r="M85" i="4"/>
  <c r="L85" i="4"/>
  <c r="K85" i="4"/>
  <c r="J85" i="4"/>
  <c r="I85" i="4"/>
  <c r="H85" i="4"/>
  <c r="G85" i="4"/>
  <c r="F85" i="4"/>
  <c r="E85" i="4"/>
  <c r="D85" i="4"/>
  <c r="C85" i="4"/>
  <c r="B85" i="4"/>
  <c r="O84" i="4"/>
  <c r="N84" i="4"/>
  <c r="M84" i="4"/>
  <c r="L84" i="4"/>
  <c r="K84" i="4"/>
  <c r="J84" i="4"/>
  <c r="I84" i="4"/>
  <c r="H84" i="4"/>
  <c r="G84" i="4"/>
  <c r="F84" i="4"/>
  <c r="E84" i="4"/>
  <c r="D84" i="4"/>
  <c r="C84" i="4"/>
  <c r="B84" i="4"/>
  <c r="R83" i="4"/>
  <c r="O83" i="4"/>
  <c r="N83" i="4"/>
  <c r="M83" i="4"/>
  <c r="L83" i="4"/>
  <c r="K83" i="4"/>
  <c r="J83" i="4"/>
  <c r="I83" i="4"/>
  <c r="H83" i="4"/>
  <c r="G83" i="4"/>
  <c r="F83" i="4"/>
  <c r="E83" i="4"/>
  <c r="D83" i="4"/>
  <c r="C83" i="4"/>
  <c r="B83" i="4"/>
  <c r="O82" i="4"/>
  <c r="N82" i="4"/>
  <c r="O81" i="4"/>
  <c r="N81" i="4"/>
  <c r="R80" i="4"/>
  <c r="O80" i="4"/>
  <c r="N80" i="4"/>
  <c r="O74" i="4"/>
  <c r="N74" i="4"/>
  <c r="M74" i="4"/>
  <c r="J74" i="4"/>
  <c r="O73" i="4"/>
  <c r="N73" i="4"/>
  <c r="M73" i="4"/>
  <c r="J73" i="4"/>
  <c r="R72" i="4"/>
  <c r="O72" i="4"/>
  <c r="N72" i="4"/>
  <c r="M72" i="4"/>
  <c r="J72" i="4"/>
  <c r="O56" i="4"/>
  <c r="N56" i="4"/>
  <c r="M56" i="4"/>
  <c r="L56" i="4"/>
  <c r="K56" i="4"/>
  <c r="J56" i="4"/>
  <c r="I56" i="4"/>
  <c r="H56" i="4"/>
  <c r="G56" i="4"/>
  <c r="F56" i="4"/>
  <c r="E56" i="4"/>
  <c r="D56" i="4"/>
  <c r="C56" i="4"/>
  <c r="B56" i="4"/>
  <c r="O55" i="4"/>
  <c r="N55" i="4"/>
  <c r="M55" i="4"/>
  <c r="L55" i="4"/>
  <c r="K55" i="4"/>
  <c r="J55" i="4"/>
  <c r="I55" i="4"/>
  <c r="H55" i="4"/>
  <c r="G55" i="4"/>
  <c r="F55" i="4"/>
  <c r="E55" i="4"/>
  <c r="D55" i="4"/>
  <c r="C55" i="4"/>
  <c r="B55" i="4"/>
  <c r="O54" i="4"/>
  <c r="N54" i="4"/>
  <c r="M54" i="4"/>
  <c r="L54" i="4"/>
  <c r="K54" i="4"/>
  <c r="J54" i="4"/>
  <c r="I54" i="4"/>
  <c r="H54" i="4"/>
  <c r="G54" i="4"/>
  <c r="F54" i="4"/>
  <c r="E54" i="4"/>
  <c r="D54" i="4"/>
  <c r="C54" i="4"/>
  <c r="B54" i="4"/>
  <c r="G65" i="3"/>
  <c r="G62" i="3"/>
  <c r="G60" i="3"/>
  <c r="G58" i="3"/>
  <c r="G54" i="3"/>
  <c r="G52" i="3"/>
  <c r="G50" i="3"/>
  <c r="G48" i="3"/>
  <c r="G46" i="3"/>
  <c r="G44" i="3"/>
  <c r="G42" i="3"/>
  <c r="G40" i="3"/>
  <c r="G38" i="3"/>
  <c r="G36" i="3"/>
  <c r="G34" i="3"/>
  <c r="G32" i="3"/>
  <c r="G28" i="3"/>
  <c r="G26" i="3"/>
  <c r="G24" i="3"/>
  <c r="G22" i="3"/>
  <c r="G20" i="3"/>
  <c r="G18" i="3"/>
  <c r="G16" i="3"/>
  <c r="G14" i="3"/>
  <c r="G12" i="3"/>
  <c r="G10" i="3"/>
  <c r="G8" i="3"/>
  <c r="G6" i="3"/>
  <c r="G4" i="3"/>
  <c r="F65" i="3"/>
  <c r="F62" i="3"/>
  <c r="F60" i="3"/>
  <c r="F58" i="3"/>
  <c r="F54" i="3"/>
  <c r="F52" i="3"/>
  <c r="F50" i="3"/>
  <c r="F48" i="3"/>
  <c r="F46" i="3"/>
  <c r="F44" i="3"/>
  <c r="F42" i="3"/>
  <c r="F40" i="3"/>
  <c r="F38" i="3"/>
  <c r="F36" i="3"/>
  <c r="F34" i="3"/>
  <c r="F32" i="3"/>
  <c r="F28" i="3"/>
  <c r="F26" i="3"/>
  <c r="F24" i="3"/>
  <c r="F22" i="3"/>
  <c r="F20" i="3"/>
  <c r="F18" i="3"/>
  <c r="F16" i="3"/>
  <c r="F14" i="3"/>
  <c r="F12" i="3"/>
  <c r="F10" i="3"/>
  <c r="F8" i="3"/>
  <c r="F6" i="3"/>
  <c r="F4" i="3"/>
  <c r="E69" i="3"/>
  <c r="D69" i="3"/>
  <c r="C69" i="3"/>
  <c r="B69" i="3"/>
  <c r="E68" i="3"/>
  <c r="D68" i="3"/>
  <c r="C68" i="3"/>
  <c r="B68" i="3"/>
  <c r="E67" i="3"/>
  <c r="D67" i="3"/>
  <c r="C67" i="3"/>
  <c r="B67" i="3"/>
  <c r="E66" i="3"/>
  <c r="D66" i="3"/>
  <c r="C66" i="3"/>
  <c r="B66" i="3"/>
  <c r="H65" i="3"/>
  <c r="E65" i="3"/>
  <c r="D65" i="3"/>
  <c r="C65" i="3"/>
  <c r="B65" i="3"/>
  <c r="E64" i="3"/>
  <c r="D64" i="3"/>
  <c r="C64" i="3"/>
  <c r="B64" i="3"/>
  <c r="E63" i="3"/>
  <c r="D63" i="3"/>
  <c r="C63" i="3"/>
  <c r="B63" i="3"/>
  <c r="H62" i="3"/>
  <c r="E62" i="3"/>
  <c r="D62" i="3"/>
  <c r="C62" i="3"/>
  <c r="B62" i="3"/>
  <c r="E56" i="3"/>
  <c r="D56" i="3"/>
  <c r="C56" i="3"/>
  <c r="B56" i="3"/>
  <c r="E55" i="3"/>
  <c r="D55" i="3"/>
  <c r="C55" i="3"/>
  <c r="B55" i="3"/>
  <c r="H54" i="3"/>
  <c r="E54" i="3"/>
  <c r="D54" i="3"/>
  <c r="C54" i="3"/>
  <c r="B54" i="3"/>
  <c r="H55" i="2"/>
  <c r="H53" i="2"/>
  <c r="H49" i="2"/>
  <c r="H47" i="2"/>
  <c r="H45" i="2"/>
  <c r="H43" i="2"/>
  <c r="H41" i="2"/>
  <c r="H39" i="2"/>
  <c r="H37" i="2"/>
  <c r="H35" i="2"/>
  <c r="H33" i="2"/>
  <c r="H29" i="2"/>
  <c r="H27" i="2"/>
  <c r="H25" i="2"/>
  <c r="H21" i="2"/>
  <c r="H19" i="2"/>
  <c r="H17" i="2"/>
  <c r="H15" i="2"/>
  <c r="H13" i="2"/>
  <c r="H11" i="2"/>
  <c r="H9" i="2"/>
  <c r="H7" i="2"/>
  <c r="H5" i="2"/>
  <c r="G55" i="2"/>
  <c r="G53" i="2"/>
  <c r="G51" i="2"/>
  <c r="G49" i="2"/>
  <c r="G47" i="2"/>
  <c r="G45" i="2"/>
  <c r="G43" i="2"/>
  <c r="G41" i="2"/>
  <c r="G39" i="2"/>
  <c r="G37" i="2"/>
  <c r="G35" i="2"/>
  <c r="G33" i="2"/>
  <c r="G29" i="2"/>
  <c r="G27" i="2"/>
  <c r="G25" i="2"/>
  <c r="G21" i="2"/>
  <c r="G19" i="2"/>
  <c r="G17" i="2"/>
  <c r="G15" i="2"/>
  <c r="G13" i="2"/>
  <c r="G11" i="2"/>
  <c r="G9" i="2"/>
  <c r="G7" i="2"/>
  <c r="G5" i="2"/>
  <c r="F59" i="2"/>
  <c r="E59" i="2"/>
  <c r="D59" i="2"/>
  <c r="C59" i="2"/>
  <c r="B59" i="2"/>
  <c r="F58" i="2"/>
  <c r="E58" i="2"/>
  <c r="D58" i="2"/>
  <c r="C58" i="2"/>
  <c r="B58" i="2"/>
  <c r="F57" i="2"/>
  <c r="E57" i="2"/>
  <c r="D57" i="2"/>
  <c r="C57" i="2"/>
  <c r="B57" i="2"/>
  <c r="F56" i="2"/>
  <c r="E56" i="2"/>
  <c r="D56" i="2"/>
  <c r="C56" i="2"/>
  <c r="B56" i="2"/>
  <c r="I55" i="2"/>
  <c r="F55" i="2"/>
  <c r="E55" i="2"/>
  <c r="D55" i="2"/>
  <c r="C55" i="2"/>
  <c r="B55" i="2"/>
  <c r="H76" i="1" l="1"/>
  <c r="H73" i="1"/>
  <c r="H71" i="1"/>
  <c r="H69" i="1"/>
  <c r="H67" i="1"/>
  <c r="H65" i="1"/>
  <c r="H63" i="1"/>
  <c r="H61" i="1"/>
  <c r="H59" i="1"/>
  <c r="H55" i="1"/>
  <c r="H53" i="1"/>
  <c r="H51" i="1"/>
  <c r="H49" i="1"/>
  <c r="H47" i="1"/>
  <c r="H45" i="1"/>
  <c r="H43" i="1"/>
  <c r="H41" i="1"/>
  <c r="H39" i="1"/>
  <c r="H37" i="1"/>
  <c r="H35" i="1"/>
  <c r="H33" i="1"/>
  <c r="H31" i="1"/>
  <c r="H29" i="1"/>
  <c r="H27" i="1"/>
  <c r="H25" i="1"/>
  <c r="H21" i="1"/>
  <c r="H19" i="1"/>
  <c r="H17" i="1"/>
  <c r="H15" i="1"/>
  <c r="H13" i="1"/>
  <c r="H11" i="1"/>
  <c r="H9" i="1"/>
  <c r="H7" i="1"/>
  <c r="H5" i="1"/>
  <c r="G76" i="1"/>
  <c r="G73" i="1"/>
  <c r="G71" i="1"/>
  <c r="G67" i="1"/>
  <c r="G65" i="1"/>
  <c r="G63" i="1"/>
  <c r="G61" i="1"/>
  <c r="G59" i="1"/>
  <c r="G55" i="1"/>
  <c r="G53" i="1"/>
  <c r="G49" i="1"/>
  <c r="G47" i="1"/>
  <c r="G45" i="1"/>
  <c r="G51" i="1"/>
  <c r="G43" i="1"/>
  <c r="G41" i="1"/>
  <c r="G39" i="1"/>
  <c r="G37" i="1"/>
  <c r="G35" i="1"/>
  <c r="G33" i="1"/>
  <c r="G31" i="1"/>
  <c r="G29" i="1"/>
  <c r="G27" i="1"/>
  <c r="G25" i="1"/>
  <c r="G21" i="1"/>
  <c r="G19" i="1"/>
  <c r="G17" i="1"/>
  <c r="G15" i="1"/>
  <c r="G13" i="1"/>
  <c r="G11" i="1"/>
  <c r="G9" i="1"/>
  <c r="G7" i="1"/>
  <c r="G5" i="1"/>
  <c r="F80" i="1"/>
  <c r="E80" i="1"/>
  <c r="D80" i="1"/>
  <c r="C80" i="1"/>
  <c r="B80" i="1"/>
  <c r="F79" i="1"/>
  <c r="E79" i="1"/>
  <c r="D79" i="1"/>
  <c r="C79" i="1"/>
  <c r="B79" i="1"/>
  <c r="F78" i="1"/>
  <c r="E78" i="1"/>
  <c r="D78" i="1"/>
  <c r="C78" i="1"/>
  <c r="B78" i="1"/>
  <c r="F77" i="1"/>
  <c r="E77" i="1"/>
  <c r="D77" i="1"/>
  <c r="C77" i="1"/>
  <c r="B77" i="1"/>
  <c r="I76" i="1"/>
  <c r="F76" i="1"/>
  <c r="E76" i="1"/>
  <c r="D76" i="1"/>
  <c r="C76" i="1"/>
  <c r="B76" i="1"/>
  <c r="F75" i="1"/>
  <c r="E75" i="1"/>
  <c r="C75" i="1"/>
  <c r="B75" i="1"/>
  <c r="F74" i="1"/>
  <c r="E74" i="1"/>
  <c r="C74" i="1"/>
  <c r="B74" i="1"/>
  <c r="I73" i="1"/>
  <c r="F73" i="1"/>
  <c r="E73" i="1"/>
  <c r="C73" i="1"/>
  <c r="B73" i="1"/>
  <c r="F57" i="1"/>
  <c r="E57" i="1"/>
  <c r="D57" i="1"/>
  <c r="C57" i="1"/>
  <c r="B57" i="1"/>
  <c r="F56" i="1"/>
  <c r="E56" i="1"/>
  <c r="D56" i="1"/>
  <c r="C56" i="1"/>
  <c r="B56" i="1"/>
  <c r="I55" i="1"/>
  <c r="F55" i="1"/>
  <c r="E55" i="1"/>
  <c r="D55" i="1"/>
  <c r="C55" i="1"/>
  <c r="B55" i="1"/>
</calcChain>
</file>

<file path=xl/sharedStrings.xml><?xml version="1.0" encoding="utf-8"?>
<sst xmlns="http://schemas.openxmlformats.org/spreadsheetml/2006/main" count="333" uniqueCount="77">
  <si>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</si>
  <si>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</si>
  <si>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</si>
  <si>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</si>
  <si>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</si>
  <si>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</si>
  <si>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</si>
  <si>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</si>
  <si>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</si>
  <si>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</si>
  <si>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</si>
  <si>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</si>
  <si>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</si>
  <si>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</si>
  <si>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</si>
  <si>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</si>
  <si>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</si>
  <si>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</si>
  <si>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</si>
  <si>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</si>
  <si>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</si>
  <si>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</si>
  <si>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</si>
  <si>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</si>
  <si>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</si>
  <si>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</si>
  <si>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</si>
  <si>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</si>
  <si>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</si>
  <si>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</si>
  <si>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</si>
  <si>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</si>
  <si>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</si>
  <si>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</si>
  <si>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</si>
  <si>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</si>
  <si>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</si>
  <si>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</si>
  <si>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</si>
  <si>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</si>
  <si>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</si>
  <si>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</si>
  <si>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</si>
  <si>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</si>
  <si>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</si>
  <si>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</si>
  <si>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</si>
  <si>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</si>
  <si>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</si>
  <si>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</si>
  <si>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</si>
  <si>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</si>
  <si>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</si>
  <si>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</si>
  <si>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</si>
  <si>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</si>
  <si>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</si>
  <si>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</si>
  <si>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</si>
  <si>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</si>
  <si>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</si>
  <si>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</si>
  <si>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</si>
  <si>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</si>
  <si>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</si>
  <si>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</si>
  <si>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</si>
  <si>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</si>
  <si>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</si>
  <si>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</si>
  <si>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</si>
  <si>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</si>
  <si>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</si>
  <si>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</si>
  <si>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</si>
  <si>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GROSS DIRECT PREMIUM INCOME UNDERWRITTEN BY NON-LIFE INSURERS WITHIN INDIA  (SEGMENT WISE) : FOR THE PERIOD UPTO JANUARY 2026 (PROVISIONAL &amp; UNAUDITED ) IN FY 2025-26  (Rs. In Crs.)</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</si>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</sst>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0"/>
      <color theme="1"/>
      <name val="Calibri"/>
      <family val="2"/>
      <scheme val="minor"/>
    </font>
    <font>
      <sz val="10"/>
      <color theme="1"/>
      <name val="Calibri"/>
      <family val="2"/>
      <scheme val="minor"/>
    </font>
    <font>
      <b/>
      <sz val="11"/>
      <color theme="1"/>
      <name val="Aptos"/>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0" borderId="1" xfId="0" applyBorder="1"/>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xf numFmtId="43" fontId="0" fillId="0" borderId="1" xfId="1" applyFont="1" applyBorder="1"/>
    <xf numFmtId="43" fontId="3" fillId="0" borderId="1" xfId="1" applyFont="1" applyBorder="1"/>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10" fontId="1" fillId="0" borderId="1" xfId="2" applyNumberFormat="1" applyFont="1" applyBorder="1"/>
    <xf numFmtId="43" fontId="1" fillId="0" borderId="1" xfId="1" applyFont="1" applyBorder="1"/>
    <xf numFmtId="164" fontId="3" fillId="0" borderId="1" xfId="0" applyNumberFormat="1" applyFont="1" applyBorder="1"/>
    <xf numFmtId="10" fontId="0" fillId="0" borderId="1" xfId="2" applyNumberFormat="1" applyFont="1" applyBorder="1"/>
    <xf numFmtId="10" fontId="3" fillId="0" borderId="1" xfId="2" applyNumberFormat="1" applyFont="1" applyBorder="1"/>
    <xf numFmtId="164" fontId="0" fillId="0" borderId="1" xfId="0" applyNumberFormat="1" applyBorder="1"/>
    <xf numFmtId="43" fontId="3" fillId="0" borderId="1" xfId="0" applyNumberFormat="1" applyFont="1" applyBorder="1"/>
    <xf numFmtId="43" fontId="5" fillId="0" borderId="1" xfId="1" applyFont="1" applyBorder="1"/>
    <xf numFmtId="43" fontId="6" fillId="0" borderId="1" xfId="1" applyFont="1" applyBorder="1"/>
    <xf numFmtId="0" fontId="7" fillId="0" borderId="0" xfId="0" applyFont="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2"/>
  <sheetViews>
    <sheetView workbookViewId="0">
      <selection activeCell="M12" sqref="M12"/>
    </sheetView>
  </sheetViews>
  <sheetFormatPr defaultRowHeight="14.4" x14ac:dyDescent="0.3"/>
  <cols>
    <col min="1" max="1" width="39" customWidth="1"/>
    <col min="2" max="3" width="10.44140625" bestFit="1" customWidth="1"/>
    <col min="4" max="4" width="11.6640625" customWidth="1"/>
    <col min="5" max="5" width="9.44140625" bestFit="1" customWidth="1"/>
    <col min="6" max="6" width="11.5546875" customWidth="1"/>
    <col min="9" max="9" width="11.5546875" customWidth="1"/>
  </cols>
  <sheetData>
    <row r="2" spans="1:9" ht="40.200000000000003" customHeight="1" x14ac:dyDescent="0.3">
      <c r="A2" s="12" t="s">
        <v>75</v>
      </c>
      <c r="B2" s="12"/>
      <c r="C2" s="12"/>
      <c r="D2" s="12"/>
      <c r="E2" s="12"/>
      <c r="F2" s="12"/>
      <c r="G2" s="12"/>
      <c r="H2" s="12"/>
      <c r="I2" s="12"/>
    </row>
    <row r="3" spans="1:9" ht="57.6" x14ac:dyDescent="0.3">
      <c r="A3" s="2"/>
      <c r="B3" s="3" t="s">
        <v>0</v>
      </c>
      <c r="C3" s="3" t="s">
        <v>1</v>
      </c>
      <c r="D3" s="3" t="s">
        <v>2</v>
      </c>
      <c r="E3" s="3" t="s">
        <v>3</v>
      </c>
      <c r="F3" s="3" t="s">
        <v>4</v>
      </c>
      <c r="G3" s="3" t="s">
        <v>5</v>
      </c>
      <c r="H3" s="3" t="s">
        <v>6</v>
      </c>
      <c r="I3" s="3" t="s">
        <v>7</v>
      </c>
    </row>
    <row r="4" spans="1:9" x14ac:dyDescent="0.3">
      <c r="A4" s="4" t="s">
        <v>8</v>
      </c>
      <c r="B4" s="1"/>
      <c r="C4" s="1"/>
      <c r="D4" s="1"/>
      <c r="E4" s="1"/>
      <c r="F4" s="1"/>
      <c r="G4" s="1"/>
      <c r="H4" s="1"/>
      <c r="I4" s="1"/>
    </row>
    <row r="5" spans="1:9" x14ac:dyDescent="0.3">
      <c r="A5" s="1" t="s">
        <v>9</v>
      </c>
      <c r="B5" s="1">
        <v>123.28</v>
      </c>
      <c r="C5" s="1">
        <v>878.87</v>
      </c>
      <c r="D5" s="5">
        <v>0</v>
      </c>
      <c r="E5" s="1">
        <v>51.69</v>
      </c>
      <c r="F5" s="1">
        <v>1053.8399999999999</v>
      </c>
      <c r="G5" s="16">
        <f>(F5-F6)/F6</f>
        <v>0.33094215711038139</v>
      </c>
      <c r="H5" s="16">
        <f>F5/$F$76</f>
        <v>9.1876332419981114E-3</v>
      </c>
      <c r="I5" s="1">
        <v>262.04000000000002</v>
      </c>
    </row>
    <row r="6" spans="1:9" x14ac:dyDescent="0.3">
      <c r="A6" s="1" t="s">
        <v>10</v>
      </c>
      <c r="B6" s="1">
        <v>75.42</v>
      </c>
      <c r="C6" s="1">
        <v>687.16</v>
      </c>
      <c r="D6" s="5">
        <v>0</v>
      </c>
      <c r="E6" s="1">
        <v>29.22</v>
      </c>
      <c r="F6" s="1">
        <v>791.8</v>
      </c>
      <c r="G6" s="1"/>
      <c r="H6" s="1"/>
      <c r="I6" s="1"/>
    </row>
    <row r="7" spans="1:9" x14ac:dyDescent="0.3">
      <c r="A7" s="1" t="s">
        <v>11</v>
      </c>
      <c r="B7" s="1">
        <v>976.6</v>
      </c>
      <c r="C7" s="1">
        <v>3228.51</v>
      </c>
      <c r="D7" s="1">
        <v>3562.21</v>
      </c>
      <c r="E7" s="1">
        <v>154.01</v>
      </c>
      <c r="F7" s="1">
        <v>7921.33</v>
      </c>
      <c r="G7" s="16">
        <f>(F7-F8)/F8</f>
        <v>7.6329083996641109E-2</v>
      </c>
      <c r="H7" s="16">
        <f>F7/$F$76</f>
        <v>6.9060080115422556E-2</v>
      </c>
      <c r="I7" s="1">
        <v>561.75</v>
      </c>
    </row>
    <row r="8" spans="1:9" x14ac:dyDescent="0.3">
      <c r="A8" s="1" t="s">
        <v>10</v>
      </c>
      <c r="B8" s="1">
        <v>866.21</v>
      </c>
      <c r="C8" s="1">
        <v>3064.33</v>
      </c>
      <c r="D8" s="1">
        <v>3260.29</v>
      </c>
      <c r="E8" s="1">
        <v>168.75</v>
      </c>
      <c r="F8" s="1">
        <v>7359.58</v>
      </c>
      <c r="G8" s="1"/>
      <c r="H8" s="1"/>
      <c r="I8" s="1"/>
    </row>
    <row r="9" spans="1:9" x14ac:dyDescent="0.3">
      <c r="A9" s="1" t="s">
        <v>12</v>
      </c>
      <c r="B9" s="1">
        <v>311.3</v>
      </c>
      <c r="C9" s="1">
        <v>465.17</v>
      </c>
      <c r="D9" s="5">
        <v>0</v>
      </c>
      <c r="E9" s="1">
        <v>0.75</v>
      </c>
      <c r="F9" s="1">
        <v>777.22</v>
      </c>
      <c r="G9" s="16">
        <f>(F9-F10)/F10</f>
        <v>-1.9726055041243078E-2</v>
      </c>
      <c r="H9" s="16">
        <f>F9/$F$76</f>
        <v>6.7759928531330874E-3</v>
      </c>
      <c r="I9" s="1">
        <v>-15.64</v>
      </c>
    </row>
    <row r="10" spans="1:9" x14ac:dyDescent="0.3">
      <c r="A10" s="1" t="s">
        <v>10</v>
      </c>
      <c r="B10" s="1">
        <v>442.06</v>
      </c>
      <c r="C10" s="1">
        <v>343.48</v>
      </c>
      <c r="D10" s="1">
        <v>6.26</v>
      </c>
      <c r="E10" s="1">
        <v>1.06</v>
      </c>
      <c r="F10" s="1">
        <v>792.86</v>
      </c>
      <c r="G10" s="1"/>
      <c r="H10" s="1"/>
      <c r="I10" s="1"/>
    </row>
    <row r="11" spans="1:9" x14ac:dyDescent="0.3">
      <c r="A11" s="1" t="s">
        <v>13</v>
      </c>
      <c r="B11" s="1">
        <v>159.01</v>
      </c>
      <c r="C11" s="1">
        <v>1166.03</v>
      </c>
      <c r="D11" s="5">
        <v>0</v>
      </c>
      <c r="E11" s="1">
        <v>5.09</v>
      </c>
      <c r="F11" s="1">
        <v>1330.13</v>
      </c>
      <c r="G11" s="16">
        <f>(F11-F12)/F12</f>
        <v>-0.14537487390692563</v>
      </c>
      <c r="H11" s="16">
        <f>F11/$F$76</f>
        <v>1.1596396610660965E-2</v>
      </c>
      <c r="I11" s="1">
        <v>-226.26</v>
      </c>
    </row>
    <row r="12" spans="1:9" x14ac:dyDescent="0.3">
      <c r="A12" s="1" t="s">
        <v>10</v>
      </c>
      <c r="B12" s="1">
        <v>154.63999999999999</v>
      </c>
      <c r="C12" s="1">
        <v>1348.19</v>
      </c>
      <c r="D12" s="1">
        <v>46.91</v>
      </c>
      <c r="E12" s="1">
        <v>6.65</v>
      </c>
      <c r="F12" s="1">
        <v>1556.39</v>
      </c>
      <c r="G12" s="1"/>
      <c r="H12" s="1"/>
      <c r="I12" s="1"/>
    </row>
    <row r="13" spans="1:9" x14ac:dyDescent="0.3">
      <c r="A13" s="1" t="s">
        <v>14</v>
      </c>
      <c r="B13" s="1">
        <v>59.52</v>
      </c>
      <c r="C13" s="1">
        <v>1224.3699999999999</v>
      </c>
      <c r="D13" s="5">
        <v>0</v>
      </c>
      <c r="E13" s="1">
        <v>13.68</v>
      </c>
      <c r="F13" s="1">
        <v>1297.57</v>
      </c>
      <c r="G13" s="16">
        <f>(F13-F14)/F14</f>
        <v>0.16960366320837186</v>
      </c>
      <c r="H13" s="16">
        <f>F13/$F$76</f>
        <v>1.1312530617379763E-2</v>
      </c>
      <c r="I13" s="1">
        <v>188.16</v>
      </c>
    </row>
    <row r="14" spans="1:9" x14ac:dyDescent="0.3">
      <c r="A14" s="1" t="s">
        <v>10</v>
      </c>
      <c r="B14" s="1">
        <v>53.5</v>
      </c>
      <c r="C14" s="1">
        <v>1050.3699999999999</v>
      </c>
      <c r="D14" s="5">
        <v>0</v>
      </c>
      <c r="E14" s="1">
        <v>5.54</v>
      </c>
      <c r="F14" s="1">
        <v>1109.4100000000001</v>
      </c>
      <c r="G14" s="1"/>
      <c r="H14" s="1"/>
      <c r="I14" s="1"/>
    </row>
    <row r="15" spans="1:9" x14ac:dyDescent="0.3">
      <c r="A15" s="1" t="s">
        <v>15</v>
      </c>
      <c r="B15" s="1">
        <v>3838.65</v>
      </c>
      <c r="C15" s="1">
        <v>1275.8399999999999</v>
      </c>
      <c r="D15" s="5">
        <v>0</v>
      </c>
      <c r="E15" s="1">
        <v>50.9</v>
      </c>
      <c r="F15" s="1">
        <v>5165.3900000000003</v>
      </c>
      <c r="G15" s="16">
        <f>(F15-F16)/F16</f>
        <v>0.10646305570669058</v>
      </c>
      <c r="H15" s="16">
        <f>F15/$F$76</f>
        <v>4.5033125400330824E-2</v>
      </c>
      <c r="I15" s="1">
        <v>497.01</v>
      </c>
    </row>
    <row r="16" spans="1:9" x14ac:dyDescent="0.3">
      <c r="A16" s="1" t="s">
        <v>10</v>
      </c>
      <c r="B16" s="1">
        <v>3244.01</v>
      </c>
      <c r="C16" s="1">
        <v>1395.25</v>
      </c>
      <c r="D16" s="5">
        <v>0</v>
      </c>
      <c r="E16" s="1">
        <v>29.12</v>
      </c>
      <c r="F16" s="1">
        <v>4668.38</v>
      </c>
      <c r="G16" s="1"/>
      <c r="H16" s="1"/>
      <c r="I16" s="1"/>
    </row>
    <row r="17" spans="1:9" x14ac:dyDescent="0.3">
      <c r="A17" s="1" t="s">
        <v>16</v>
      </c>
      <c r="B17" s="1">
        <v>1788.38</v>
      </c>
      <c r="C17" s="1">
        <v>5198.3900000000003</v>
      </c>
      <c r="D17" s="5">
        <v>0</v>
      </c>
      <c r="E17" s="1">
        <v>245.51</v>
      </c>
      <c r="F17" s="1">
        <v>7232.28</v>
      </c>
      <c r="G17" s="16">
        <f>(F17-F18)/F18</f>
        <v>0.16718013933964562</v>
      </c>
      <c r="H17" s="16">
        <f>F17/$F$76</f>
        <v>6.305277475085222E-2</v>
      </c>
      <c r="I17" s="1">
        <v>1035.9100000000001</v>
      </c>
    </row>
    <row r="18" spans="1:9" x14ac:dyDescent="0.3">
      <c r="A18" s="1" t="s">
        <v>10</v>
      </c>
      <c r="B18" s="1">
        <v>1213.8</v>
      </c>
      <c r="C18" s="1">
        <v>4775.7299999999996</v>
      </c>
      <c r="D18" s="5">
        <v>0</v>
      </c>
      <c r="E18" s="1">
        <v>206.84</v>
      </c>
      <c r="F18" s="1">
        <v>6196.37</v>
      </c>
      <c r="G18" s="1"/>
      <c r="H18" s="1"/>
      <c r="I18" s="1"/>
    </row>
    <row r="19" spans="1:9" x14ac:dyDescent="0.3">
      <c r="A19" s="1" t="s">
        <v>17</v>
      </c>
      <c r="B19" s="1">
        <v>252.21</v>
      </c>
      <c r="C19" s="1">
        <v>499.71</v>
      </c>
      <c r="D19" s="5">
        <v>0</v>
      </c>
      <c r="E19" s="1">
        <v>1.48</v>
      </c>
      <c r="F19" s="1">
        <v>753.4</v>
      </c>
      <c r="G19" s="16">
        <f>(F19-F20)/F20</f>
        <v>6.6579837762079319E-2</v>
      </c>
      <c r="H19" s="16">
        <f>F19/$F$76</f>
        <v>6.5683243039943232E-3</v>
      </c>
      <c r="I19" s="1">
        <v>47.03</v>
      </c>
    </row>
    <row r="20" spans="1:9" x14ac:dyDescent="0.3">
      <c r="A20" s="1" t="s">
        <v>10</v>
      </c>
      <c r="B20" s="1">
        <v>215.53</v>
      </c>
      <c r="C20" s="1">
        <v>489.27</v>
      </c>
      <c r="D20" s="1">
        <v>-0.33</v>
      </c>
      <c r="E20" s="1">
        <v>1.9</v>
      </c>
      <c r="F20" s="1">
        <v>706.37</v>
      </c>
      <c r="G20" s="1"/>
      <c r="H20" s="1"/>
      <c r="I20" s="1"/>
    </row>
    <row r="21" spans="1:9" x14ac:dyDescent="0.3">
      <c r="A21" s="1" t="s">
        <v>18</v>
      </c>
      <c r="B21" s="1">
        <v>397.94</v>
      </c>
      <c r="C21" s="1">
        <v>1316.52</v>
      </c>
      <c r="D21" s="1">
        <v>346.44</v>
      </c>
      <c r="E21" s="1">
        <v>130.29</v>
      </c>
      <c r="F21" s="1">
        <v>2191.19</v>
      </c>
      <c r="G21" s="16">
        <f>(F21-F22)/F22</f>
        <v>0.2586824902634331</v>
      </c>
      <c r="H21" s="16">
        <f>F21/$F$76</f>
        <v>1.9103326960007064E-2</v>
      </c>
      <c r="I21" s="1">
        <v>450.33</v>
      </c>
    </row>
    <row r="22" spans="1:9" x14ac:dyDescent="0.3">
      <c r="A22" s="1" t="s">
        <v>10</v>
      </c>
      <c r="B22" s="1">
        <v>343</v>
      </c>
      <c r="C22" s="1">
        <v>1103.44</v>
      </c>
      <c r="D22" s="1">
        <v>186.9</v>
      </c>
      <c r="E22" s="1">
        <v>107.52</v>
      </c>
      <c r="F22" s="1">
        <v>1740.86</v>
      </c>
      <c r="G22" s="1"/>
      <c r="H22" s="1"/>
      <c r="I22" s="1"/>
    </row>
    <row r="23" spans="1:9" x14ac:dyDescent="0.3">
      <c r="A23" s="1" t="s">
        <v>19</v>
      </c>
      <c r="B23" s="1">
        <v>0.06</v>
      </c>
      <c r="C23" s="5">
        <v>0</v>
      </c>
      <c r="D23" s="5">
        <v>0</v>
      </c>
      <c r="E23" s="5">
        <v>0</v>
      </c>
      <c r="F23" s="1">
        <v>0.06</v>
      </c>
      <c r="G23" s="5">
        <v>0</v>
      </c>
      <c r="H23" s="5">
        <v>0</v>
      </c>
      <c r="I23" s="1">
        <v>0.06</v>
      </c>
    </row>
    <row r="24" spans="1:9" x14ac:dyDescent="0.3">
      <c r="A24" s="1" t="s">
        <v>10</v>
      </c>
      <c r="B24" s="5">
        <v>0</v>
      </c>
      <c r="C24" s="5">
        <v>0</v>
      </c>
      <c r="D24" s="5">
        <v>0</v>
      </c>
      <c r="E24" s="5">
        <v>0</v>
      </c>
      <c r="F24" s="5">
        <v>0</v>
      </c>
      <c r="G24" s="1"/>
      <c r="H24" s="1"/>
      <c r="I24" s="1"/>
    </row>
    <row r="25" spans="1:9" x14ac:dyDescent="0.3">
      <c r="A25" s="1" t="s">
        <v>20</v>
      </c>
      <c r="B25" s="1">
        <v>51.9</v>
      </c>
      <c r="C25" s="1">
        <v>334.26</v>
      </c>
      <c r="D25" s="5">
        <v>0</v>
      </c>
      <c r="E25" s="1">
        <v>30.17</v>
      </c>
      <c r="F25" s="1">
        <v>416.33</v>
      </c>
      <c r="G25" s="16">
        <f>(F25-F26)/F26</f>
        <v>0.37375437207153694</v>
      </c>
      <c r="H25" s="16">
        <f>F25/$F$76</f>
        <v>3.6296661235491858E-3</v>
      </c>
      <c r="I25" s="1">
        <v>113.27</v>
      </c>
    </row>
    <row r="26" spans="1:9" x14ac:dyDescent="0.3">
      <c r="A26" s="1" t="s">
        <v>10</v>
      </c>
      <c r="B26" s="1">
        <v>47.43</v>
      </c>
      <c r="C26" s="1">
        <v>243.32</v>
      </c>
      <c r="D26" s="5">
        <v>0</v>
      </c>
      <c r="E26" s="1">
        <v>12.31</v>
      </c>
      <c r="F26" s="1">
        <v>303.06</v>
      </c>
      <c r="G26" s="1"/>
      <c r="H26" s="1"/>
      <c r="I26" s="1"/>
    </row>
    <row r="27" spans="1:9" x14ac:dyDescent="0.3">
      <c r="A27" s="1" t="s">
        <v>21</v>
      </c>
      <c r="B27" s="1">
        <v>52.23</v>
      </c>
      <c r="C27" s="1">
        <v>697.55</v>
      </c>
      <c r="D27" s="5">
        <v>0</v>
      </c>
      <c r="E27" s="5">
        <v>0</v>
      </c>
      <c r="F27" s="1">
        <v>749.78</v>
      </c>
      <c r="G27" s="16">
        <f>(F27-F28)/F28</f>
        <v>0.35073591669819298</v>
      </c>
      <c r="H27" s="16">
        <f>F27/$F$76</f>
        <v>6.5367642642007746E-3</v>
      </c>
      <c r="I27" s="1">
        <v>194.69</v>
      </c>
    </row>
    <row r="28" spans="1:9" x14ac:dyDescent="0.3">
      <c r="A28" s="1" t="s">
        <v>10</v>
      </c>
      <c r="B28" s="1">
        <v>46.66</v>
      </c>
      <c r="C28" s="1">
        <v>508.43</v>
      </c>
      <c r="D28" s="5">
        <v>0</v>
      </c>
      <c r="E28" s="5">
        <v>0</v>
      </c>
      <c r="F28" s="1">
        <v>555.09</v>
      </c>
      <c r="G28" s="1"/>
      <c r="H28" s="1"/>
      <c r="I28" s="1"/>
    </row>
    <row r="29" spans="1:9" x14ac:dyDescent="0.3">
      <c r="A29" s="1" t="s">
        <v>22</v>
      </c>
      <c r="B29" s="1">
        <v>2086.67</v>
      </c>
      <c r="C29" s="1">
        <v>4570.08</v>
      </c>
      <c r="D29" s="1">
        <v>609.29999999999995</v>
      </c>
      <c r="E29" s="1">
        <v>3.22</v>
      </c>
      <c r="F29" s="1">
        <v>7269.27</v>
      </c>
      <c r="G29" s="16">
        <f>(F29-F30)/F30</f>
        <v>5.5067882366260097E-2</v>
      </c>
      <c r="H29" s="16">
        <f>F29/$F$76</f>
        <v>6.3375262560786863E-2</v>
      </c>
      <c r="I29" s="1">
        <v>379.41</v>
      </c>
    </row>
    <row r="30" spans="1:9" x14ac:dyDescent="0.3">
      <c r="A30" s="1" t="s">
        <v>10</v>
      </c>
      <c r="B30" s="1">
        <v>1928.54</v>
      </c>
      <c r="C30" s="1">
        <v>4562.46</v>
      </c>
      <c r="D30" s="1">
        <v>394.99</v>
      </c>
      <c r="E30" s="1">
        <v>3.87</v>
      </c>
      <c r="F30" s="1">
        <v>6889.86</v>
      </c>
      <c r="G30" s="1"/>
      <c r="H30" s="1"/>
      <c r="I30" s="1"/>
    </row>
    <row r="31" spans="1:9" x14ac:dyDescent="0.3">
      <c r="A31" s="1" t="s">
        <v>23</v>
      </c>
      <c r="B31" s="1">
        <v>55.04</v>
      </c>
      <c r="C31" s="1">
        <v>22.34</v>
      </c>
      <c r="D31" s="5">
        <v>0</v>
      </c>
      <c r="E31" s="5">
        <v>0</v>
      </c>
      <c r="F31" s="1">
        <v>77.38</v>
      </c>
      <c r="G31" s="16">
        <f>(F31-F32)/F32</f>
        <v>0.6414934238438692</v>
      </c>
      <c r="H31" s="16">
        <f>F31/$F$76</f>
        <v>6.7461764619469169E-4</v>
      </c>
      <c r="I31" s="1">
        <v>30.24</v>
      </c>
    </row>
    <row r="32" spans="1:9" x14ac:dyDescent="0.3">
      <c r="A32" s="1" t="s">
        <v>10</v>
      </c>
      <c r="B32" s="1">
        <v>44.72</v>
      </c>
      <c r="C32" s="1">
        <v>2.42</v>
      </c>
      <c r="D32" s="5">
        <v>0</v>
      </c>
      <c r="E32" s="5">
        <v>0</v>
      </c>
      <c r="F32" s="1">
        <v>47.14</v>
      </c>
      <c r="G32" s="1"/>
      <c r="H32" s="1"/>
      <c r="I32" s="1"/>
    </row>
    <row r="33" spans="1:9" x14ac:dyDescent="0.3">
      <c r="A33" s="1" t="s">
        <v>24</v>
      </c>
      <c r="B33" s="1">
        <v>2.0699999999999998</v>
      </c>
      <c r="C33" s="1">
        <v>121.8</v>
      </c>
      <c r="D33" s="5">
        <v>0</v>
      </c>
      <c r="E33" s="5">
        <v>0</v>
      </c>
      <c r="F33" s="1">
        <v>123.87</v>
      </c>
      <c r="G33" s="16">
        <f>(F33-F34)/F34</f>
        <v>3.6462865716429111</v>
      </c>
      <c r="H33" s="16">
        <f>F33/$F$76</f>
        <v>1.0799287649797941E-3</v>
      </c>
      <c r="I33" s="1">
        <v>97.21</v>
      </c>
    </row>
    <row r="34" spans="1:9" x14ac:dyDescent="0.3">
      <c r="A34" s="1" t="s">
        <v>10</v>
      </c>
      <c r="B34" s="1">
        <v>2.56</v>
      </c>
      <c r="C34" s="1">
        <v>24.1</v>
      </c>
      <c r="D34" s="5">
        <v>0</v>
      </c>
      <c r="E34" s="5">
        <v>0</v>
      </c>
      <c r="F34" s="1">
        <v>26.66</v>
      </c>
      <c r="G34" s="1"/>
      <c r="H34" s="1"/>
      <c r="I34" s="1"/>
    </row>
    <row r="35" spans="1:9" x14ac:dyDescent="0.3">
      <c r="A35" s="1" t="s">
        <v>25</v>
      </c>
      <c r="B35" s="1">
        <v>139.88</v>
      </c>
      <c r="C35" s="1">
        <v>686.99</v>
      </c>
      <c r="D35" s="5">
        <v>0</v>
      </c>
      <c r="E35" s="1">
        <v>1.44</v>
      </c>
      <c r="F35" s="1">
        <v>828.31</v>
      </c>
      <c r="G35" s="16">
        <f>(F35-F36)/F36</f>
        <v>0.38891963043077277</v>
      </c>
      <c r="H35" s="16">
        <f>F35/$F$76</f>
        <v>7.2214078898878917E-3</v>
      </c>
      <c r="I35" s="1">
        <v>231.94</v>
      </c>
    </row>
    <row r="36" spans="1:9" x14ac:dyDescent="0.3">
      <c r="A36" s="1" t="s">
        <v>10</v>
      </c>
      <c r="B36" s="1">
        <v>151.19</v>
      </c>
      <c r="C36" s="1">
        <v>442.15</v>
      </c>
      <c r="D36" s="5">
        <v>0</v>
      </c>
      <c r="E36" s="1">
        <v>3.03</v>
      </c>
      <c r="F36" s="1">
        <v>596.37</v>
      </c>
      <c r="G36" s="1"/>
      <c r="H36" s="1"/>
      <c r="I36" s="1"/>
    </row>
    <row r="37" spans="1:9" x14ac:dyDescent="0.3">
      <c r="A37" s="1" t="s">
        <v>26</v>
      </c>
      <c r="B37" s="1">
        <v>318.99</v>
      </c>
      <c r="C37" s="1">
        <v>3181.77</v>
      </c>
      <c r="D37" s="5">
        <v>0</v>
      </c>
      <c r="E37" s="1">
        <v>0.98</v>
      </c>
      <c r="F37" s="1">
        <v>3501.74</v>
      </c>
      <c r="G37" s="16">
        <f>(F37-F38)/F38</f>
        <v>0.26990125077516147</v>
      </c>
      <c r="H37" s="16">
        <f>F37/$F$76</f>
        <v>3.0529020372005684E-2</v>
      </c>
      <c r="I37" s="1">
        <v>744.25</v>
      </c>
    </row>
    <row r="38" spans="1:9" x14ac:dyDescent="0.3">
      <c r="A38" s="1" t="s">
        <v>10</v>
      </c>
      <c r="B38" s="1">
        <v>324.27999999999997</v>
      </c>
      <c r="C38" s="1">
        <v>2432.23</v>
      </c>
      <c r="D38" s="5">
        <v>0</v>
      </c>
      <c r="E38" s="1">
        <v>0.98</v>
      </c>
      <c r="F38" s="1">
        <v>2757.49</v>
      </c>
      <c r="G38" s="1"/>
      <c r="H38" s="1"/>
      <c r="I38" s="1"/>
    </row>
    <row r="39" spans="1:9" x14ac:dyDescent="0.3">
      <c r="A39" s="1" t="s">
        <v>27</v>
      </c>
      <c r="B39" s="1">
        <v>5.99</v>
      </c>
      <c r="C39" s="1">
        <v>2.17</v>
      </c>
      <c r="D39" s="5">
        <v>0</v>
      </c>
      <c r="E39" s="5">
        <v>0</v>
      </c>
      <c r="F39" s="1">
        <v>8.16</v>
      </c>
      <c r="G39" s="16">
        <f>(F39-F40)/F40</f>
        <v>2.1750972762645917</v>
      </c>
      <c r="H39" s="16">
        <f>F39/$F$76</f>
        <v>7.1140863181037538E-5</v>
      </c>
      <c r="I39" s="1">
        <v>5.59</v>
      </c>
    </row>
    <row r="40" spans="1:9" x14ac:dyDescent="0.3">
      <c r="A40" s="1" t="s">
        <v>10</v>
      </c>
      <c r="B40" s="1">
        <v>2.5499999999999998</v>
      </c>
      <c r="C40" s="1">
        <v>0.01</v>
      </c>
      <c r="D40" s="5">
        <v>0</v>
      </c>
      <c r="E40" s="1">
        <v>0.01</v>
      </c>
      <c r="F40" s="1">
        <v>2.57</v>
      </c>
      <c r="G40" s="1"/>
      <c r="H40" s="1"/>
      <c r="I40" s="1"/>
    </row>
    <row r="41" spans="1:9" x14ac:dyDescent="0.3">
      <c r="A41" s="1" t="s">
        <v>28</v>
      </c>
      <c r="B41" s="1">
        <v>1301.94</v>
      </c>
      <c r="C41" s="1">
        <v>1736.67</v>
      </c>
      <c r="D41" s="1">
        <v>22.34</v>
      </c>
      <c r="E41" s="1">
        <v>427.27</v>
      </c>
      <c r="F41" s="1">
        <v>3488.22</v>
      </c>
      <c r="G41" s="16">
        <f>(F41-F42)/F42</f>
        <v>0.2496131029146246</v>
      </c>
      <c r="H41" s="16">
        <f>F41/$F$76</f>
        <v>3.0411149726146905E-2</v>
      </c>
      <c r="I41" s="1">
        <v>696.78</v>
      </c>
    </row>
    <row r="42" spans="1:9" x14ac:dyDescent="0.3">
      <c r="A42" s="1" t="s">
        <v>10</v>
      </c>
      <c r="B42" s="1">
        <v>920.49</v>
      </c>
      <c r="C42" s="1">
        <v>1483.38</v>
      </c>
      <c r="D42" s="1">
        <v>0</v>
      </c>
      <c r="E42" s="1">
        <v>387.57</v>
      </c>
      <c r="F42" s="1">
        <v>2791.44</v>
      </c>
      <c r="G42" s="1"/>
      <c r="H42" s="1"/>
      <c r="I42" s="1"/>
    </row>
    <row r="43" spans="1:9" x14ac:dyDescent="0.3">
      <c r="A43" s="1" t="s">
        <v>29</v>
      </c>
      <c r="B43" s="1">
        <v>2914.96</v>
      </c>
      <c r="C43" s="1">
        <v>13263.5</v>
      </c>
      <c r="D43" s="1">
        <v>3237.58</v>
      </c>
      <c r="E43" s="1">
        <v>5.39</v>
      </c>
      <c r="F43" s="1">
        <v>19421.43</v>
      </c>
      <c r="G43" s="16">
        <f>(F43-F44)/F44</f>
        <v>0.13143353492184529</v>
      </c>
      <c r="H43" s="16">
        <f>F43/$F$76</f>
        <v>0.16932074686398257</v>
      </c>
      <c r="I43" s="1">
        <v>2256.1</v>
      </c>
    </row>
    <row r="44" spans="1:9" x14ac:dyDescent="0.3">
      <c r="A44" s="1" t="s">
        <v>10</v>
      </c>
      <c r="B44" s="1">
        <v>2714.74</v>
      </c>
      <c r="C44" s="1">
        <v>11675.7</v>
      </c>
      <c r="D44" s="1">
        <v>2768.83</v>
      </c>
      <c r="E44" s="1">
        <v>6.06</v>
      </c>
      <c r="F44" s="1">
        <v>17165.330000000002</v>
      </c>
      <c r="G44" s="1"/>
      <c r="H44" s="1"/>
      <c r="I44" s="1"/>
    </row>
    <row r="45" spans="1:9" x14ac:dyDescent="0.3">
      <c r="A45" s="1" t="s">
        <v>30</v>
      </c>
      <c r="B45" s="1">
        <v>1608.15</v>
      </c>
      <c r="C45" s="1">
        <v>5171.1499999999996</v>
      </c>
      <c r="D45" s="1">
        <v>590.25</v>
      </c>
      <c r="E45" s="1">
        <v>2.68</v>
      </c>
      <c r="F45" s="1">
        <v>7372.23</v>
      </c>
      <c r="G45" s="16">
        <f>(F45-F46)/F46</f>
        <v>9.852273269120726E-2</v>
      </c>
      <c r="H45" s="16">
        <f>F45/$F$76</f>
        <v>6.4272892863865241E-2</v>
      </c>
      <c r="I45" s="1">
        <v>661.19</v>
      </c>
    </row>
    <row r="46" spans="1:9" x14ac:dyDescent="0.3">
      <c r="A46" s="1" t="s">
        <v>10</v>
      </c>
      <c r="B46" s="1">
        <v>1480.3</v>
      </c>
      <c r="C46" s="1">
        <v>4796.54</v>
      </c>
      <c r="D46" s="1">
        <v>430.96</v>
      </c>
      <c r="E46" s="1">
        <v>3.24</v>
      </c>
      <c r="F46" s="1">
        <v>6711.04</v>
      </c>
      <c r="G46" s="1"/>
      <c r="H46" s="1"/>
      <c r="I46" s="1"/>
    </row>
    <row r="47" spans="1:9" x14ac:dyDescent="0.3">
      <c r="A47" s="1" t="s">
        <v>31</v>
      </c>
      <c r="B47" s="1">
        <v>1449.66</v>
      </c>
      <c r="C47" s="1">
        <v>3537.1</v>
      </c>
      <c r="D47" s="1">
        <v>1686.07</v>
      </c>
      <c r="E47" s="1">
        <v>3.01</v>
      </c>
      <c r="F47" s="1">
        <v>6675.84</v>
      </c>
      <c r="G47" s="16">
        <f>(F47-F48)/F48</f>
        <v>9.4400000000000026E-2</v>
      </c>
      <c r="H47" s="16">
        <f>F47/$F$76</f>
        <v>5.8201595595404124E-2</v>
      </c>
      <c r="I47" s="1">
        <v>575.84</v>
      </c>
    </row>
    <row r="48" spans="1:9" x14ac:dyDescent="0.3">
      <c r="A48" s="1" t="s">
        <v>10</v>
      </c>
      <c r="B48" s="1">
        <v>1373.19</v>
      </c>
      <c r="C48" s="1">
        <v>3006.36</v>
      </c>
      <c r="D48" s="1">
        <v>1716.96</v>
      </c>
      <c r="E48" s="1">
        <v>3.49</v>
      </c>
      <c r="F48" s="1">
        <v>6100</v>
      </c>
      <c r="G48" s="1"/>
      <c r="H48" s="1"/>
      <c r="I48" s="1"/>
    </row>
    <row r="49" spans="1:9" x14ac:dyDescent="0.3">
      <c r="A49" s="1" t="s">
        <v>32</v>
      </c>
      <c r="B49" s="1">
        <v>87.07</v>
      </c>
      <c r="C49" s="1">
        <v>1019.26</v>
      </c>
      <c r="D49" s="1">
        <v>1.97</v>
      </c>
      <c r="E49" s="1">
        <v>19.329999999999998</v>
      </c>
      <c r="F49" s="1">
        <v>1127.6300000000001</v>
      </c>
      <c r="G49" s="16">
        <f>(F49-F50)/F50</f>
        <v>0.25396719488462621</v>
      </c>
      <c r="H49" s="16">
        <f>F49/$F$76</f>
        <v>9.8309523956903629E-3</v>
      </c>
      <c r="I49" s="1">
        <v>228.38</v>
      </c>
    </row>
    <row r="50" spans="1:9" x14ac:dyDescent="0.3">
      <c r="A50" s="1" t="s">
        <v>10</v>
      </c>
      <c r="B50" s="1">
        <v>81.760000000000005</v>
      </c>
      <c r="C50" s="1">
        <v>785.94</v>
      </c>
      <c r="D50" s="1">
        <v>16.79</v>
      </c>
      <c r="E50" s="1">
        <v>14.76</v>
      </c>
      <c r="F50" s="1">
        <v>899.25</v>
      </c>
      <c r="G50" s="1"/>
      <c r="H50" s="1"/>
      <c r="I50" s="1"/>
    </row>
    <row r="51" spans="1:9" x14ac:dyDescent="0.3">
      <c r="A51" s="1" t="s">
        <v>33</v>
      </c>
      <c r="B51" s="1">
        <v>6</v>
      </c>
      <c r="C51" s="1">
        <v>307.64999999999998</v>
      </c>
      <c r="D51" s="5">
        <v>0</v>
      </c>
      <c r="E51" s="1">
        <v>1.67</v>
      </c>
      <c r="F51" s="1">
        <v>315.32</v>
      </c>
      <c r="G51" s="16">
        <f>(F51-F52)/F52</f>
        <v>5.4617211277969105E-2</v>
      </c>
      <c r="H51" s="16">
        <f>F51/$F$76</f>
        <v>2.7490363943927397E-3</v>
      </c>
      <c r="I51" s="1">
        <v>16.329999999999998</v>
      </c>
    </row>
    <row r="52" spans="1:9" x14ac:dyDescent="0.3">
      <c r="A52" s="1" t="s">
        <v>10</v>
      </c>
      <c r="B52" s="1">
        <v>6.92</v>
      </c>
      <c r="C52" s="1">
        <v>287.77</v>
      </c>
      <c r="D52" s="5">
        <v>0</v>
      </c>
      <c r="E52" s="1">
        <v>4.3</v>
      </c>
      <c r="F52" s="1">
        <v>298.99</v>
      </c>
      <c r="G52" s="1"/>
      <c r="H52" s="1"/>
      <c r="I52" s="1"/>
    </row>
    <row r="53" spans="1:9" x14ac:dyDescent="0.3">
      <c r="A53" s="1" t="s">
        <v>34</v>
      </c>
      <c r="B53" s="1">
        <v>74.489999999999995</v>
      </c>
      <c r="C53" s="1">
        <v>529.17999999999995</v>
      </c>
      <c r="D53" s="5">
        <v>0</v>
      </c>
      <c r="E53" s="1">
        <v>1.79</v>
      </c>
      <c r="F53" s="1">
        <v>605.46</v>
      </c>
      <c r="G53" s="16">
        <f>(F53-F54)/F54</f>
        <v>6.2285072636676257E-2</v>
      </c>
      <c r="H53" s="16">
        <f>F53/$F$76</f>
        <v>5.2785474291165424E-3</v>
      </c>
      <c r="I53" s="1">
        <v>35.5</v>
      </c>
    </row>
    <row r="54" spans="1:9" x14ac:dyDescent="0.3">
      <c r="A54" s="1" t="s">
        <v>10</v>
      </c>
      <c r="B54" s="1">
        <v>77.62</v>
      </c>
      <c r="C54" s="1">
        <v>492.01</v>
      </c>
      <c r="D54" s="5">
        <v>0</v>
      </c>
      <c r="E54" s="1">
        <v>0.33</v>
      </c>
      <c r="F54" s="1">
        <v>569.96</v>
      </c>
      <c r="G54" s="1"/>
      <c r="H54" s="1"/>
      <c r="I54" s="1"/>
    </row>
    <row r="55" spans="1:9" x14ac:dyDescent="0.3">
      <c r="A55" s="4" t="s">
        <v>35</v>
      </c>
      <c r="B55" s="6">
        <f t="shared" ref="B55:F56" si="0">SUM(B5+B7+B9+B11+B13+B15+B17+B19+B21+B23+B25+B27+B29+B31+B33+B35+B37+B39+B41+B43+B45+B47+B49+B51+B53)</f>
        <v>18061.990000000002</v>
      </c>
      <c r="C55" s="6">
        <f t="shared" si="0"/>
        <v>50434.880000000005</v>
      </c>
      <c r="D55" s="6">
        <f t="shared" si="0"/>
        <v>10056.159999999998</v>
      </c>
      <c r="E55" s="6">
        <f t="shared" si="0"/>
        <v>1150.3500000000001</v>
      </c>
      <c r="F55" s="6">
        <f t="shared" si="0"/>
        <v>79703.380000000019</v>
      </c>
      <c r="G55" s="17">
        <f>(F55-F56)/F56</f>
        <v>0.12836337479314802</v>
      </c>
      <c r="H55" s="17">
        <f>F55/$F$76</f>
        <v>0.6948734377017457</v>
      </c>
      <c r="I55" s="6">
        <f t="shared" ref="I55" si="1">SUM(I5+I7+I9+I11+I13+I15+I17+I19+I21+I23+I25+I27+I29+I31+I33+I35+I37+I39+I41+I43+I45+I47+I49+I51+I53)</f>
        <v>9067.1099999999988</v>
      </c>
    </row>
    <row r="56" spans="1:9" x14ac:dyDescent="0.3">
      <c r="A56" s="1" t="s">
        <v>36</v>
      </c>
      <c r="B56" s="5">
        <f t="shared" si="0"/>
        <v>15811.119999999999</v>
      </c>
      <c r="C56" s="5">
        <f t="shared" si="0"/>
        <v>45000.04</v>
      </c>
      <c r="D56" s="5">
        <f t="shared" si="0"/>
        <v>8828.5600000000013</v>
      </c>
      <c r="E56" s="5">
        <f t="shared" si="0"/>
        <v>996.54999999999984</v>
      </c>
      <c r="F56" s="5">
        <f t="shared" si="0"/>
        <v>70636.270000000019</v>
      </c>
      <c r="G56" s="1"/>
      <c r="H56" s="1"/>
      <c r="I56" s="1"/>
    </row>
    <row r="57" spans="1:9" x14ac:dyDescent="0.3">
      <c r="A57" s="1" t="s">
        <v>37</v>
      </c>
      <c r="B57" s="13">
        <f t="shared" ref="B57:F57" si="2">(B55-B56)/B56</f>
        <v>0.14235993402111949</v>
      </c>
      <c r="C57" s="13">
        <f t="shared" si="2"/>
        <v>0.12077411486745353</v>
      </c>
      <c r="D57" s="13">
        <f t="shared" si="2"/>
        <v>0.13904872368766782</v>
      </c>
      <c r="E57" s="13">
        <f t="shared" si="2"/>
        <v>0.15433244694195006</v>
      </c>
      <c r="F57" s="13">
        <f t="shared" si="2"/>
        <v>0.12836337479314802</v>
      </c>
      <c r="G57" s="1"/>
      <c r="H57" s="1"/>
      <c r="I57" s="1"/>
    </row>
    <row r="58" spans="1:9" x14ac:dyDescent="0.3">
      <c r="A58" s="4" t="s">
        <v>38</v>
      </c>
      <c r="B58" s="1"/>
      <c r="C58" s="1"/>
      <c r="D58" s="1"/>
      <c r="E58" s="1"/>
      <c r="F58" s="1"/>
      <c r="G58" s="1"/>
      <c r="H58" s="1"/>
      <c r="I58" s="1"/>
    </row>
    <row r="59" spans="1:9" x14ac:dyDescent="0.3">
      <c r="A59" s="1" t="s">
        <v>74</v>
      </c>
      <c r="B59" s="1">
        <v>4376.46</v>
      </c>
      <c r="C59" s="1">
        <v>2088.14</v>
      </c>
      <c r="D59" s="5">
        <v>0</v>
      </c>
      <c r="E59" s="1">
        <v>12.64</v>
      </c>
      <c r="F59" s="1">
        <v>6477.24</v>
      </c>
      <c r="G59" s="16">
        <f>(F59-F60)/F60</f>
        <v>0.24253346966101585</v>
      </c>
      <c r="H59" s="16">
        <f>F59/$F$76</f>
        <v>5.6470152528277397E-2</v>
      </c>
      <c r="I59" s="1">
        <v>1264.31</v>
      </c>
    </row>
    <row r="60" spans="1:9" x14ac:dyDescent="0.3">
      <c r="A60" s="1" t="s">
        <v>10</v>
      </c>
      <c r="B60" s="1">
        <v>3512.93</v>
      </c>
      <c r="C60" s="1">
        <v>1684.18</v>
      </c>
      <c r="D60" s="5">
        <v>0</v>
      </c>
      <c r="E60" s="1">
        <v>15.82</v>
      </c>
      <c r="F60" s="1">
        <v>5212.93</v>
      </c>
      <c r="G60" s="1"/>
      <c r="H60" s="1"/>
      <c r="I60" s="1"/>
    </row>
    <row r="61" spans="1:9" x14ac:dyDescent="0.3">
      <c r="A61" s="1" t="s">
        <v>40</v>
      </c>
      <c r="B61" s="1">
        <v>1609.14</v>
      </c>
      <c r="C61" s="1">
        <v>3049.71</v>
      </c>
      <c r="D61" s="5">
        <v>0</v>
      </c>
      <c r="E61" s="1">
        <v>26.49</v>
      </c>
      <c r="F61" s="1">
        <v>4685.34</v>
      </c>
      <c r="G61" s="16">
        <f>(F61-F62)/F62</f>
        <v>0.3566696394445153</v>
      </c>
      <c r="H61" s="16">
        <f>F61/$F$76</f>
        <v>4.0847932830470883E-2</v>
      </c>
      <c r="I61" s="1">
        <v>1231.78</v>
      </c>
    </row>
    <row r="62" spans="1:9" x14ac:dyDescent="0.3">
      <c r="A62" s="1" t="s">
        <v>10</v>
      </c>
      <c r="B62" s="1">
        <v>1120.42</v>
      </c>
      <c r="C62" s="1">
        <v>2289.02</v>
      </c>
      <c r="D62" s="5">
        <v>0</v>
      </c>
      <c r="E62" s="1">
        <v>44.12</v>
      </c>
      <c r="F62" s="1">
        <v>3453.56</v>
      </c>
      <c r="G62" s="1"/>
      <c r="H62" s="1"/>
      <c r="I62" s="1"/>
    </row>
    <row r="63" spans="1:9" x14ac:dyDescent="0.3">
      <c r="A63" s="1" t="s">
        <v>41</v>
      </c>
      <c r="B63" s="1">
        <v>5038.74</v>
      </c>
      <c r="C63" s="1">
        <v>2597.11</v>
      </c>
      <c r="D63" s="5">
        <v>0</v>
      </c>
      <c r="E63" s="1">
        <v>94.77</v>
      </c>
      <c r="F63" s="1">
        <v>7730.62</v>
      </c>
      <c r="G63" s="16">
        <f>(F63-F64)/F64</f>
        <v>0.16872424250670487</v>
      </c>
      <c r="H63" s="16">
        <f>F63/$F$76</f>
        <v>6.7397423985856908E-2</v>
      </c>
      <c r="I63" s="1">
        <v>1116.04</v>
      </c>
    </row>
    <row r="64" spans="1:9" x14ac:dyDescent="0.3">
      <c r="A64" s="1" t="s">
        <v>10</v>
      </c>
      <c r="B64" s="1">
        <v>4014.53</v>
      </c>
      <c r="C64" s="1">
        <v>2498.5700000000002</v>
      </c>
      <c r="D64" s="5">
        <v>0</v>
      </c>
      <c r="E64" s="1">
        <v>101.48</v>
      </c>
      <c r="F64" s="1">
        <v>6614.58</v>
      </c>
      <c r="G64" s="1"/>
      <c r="H64" s="1"/>
      <c r="I64" s="1"/>
    </row>
    <row r="65" spans="1:9" x14ac:dyDescent="0.3">
      <c r="A65" s="1" t="s">
        <v>42</v>
      </c>
      <c r="B65" s="1">
        <v>60.67</v>
      </c>
      <c r="C65" s="1">
        <v>32.43</v>
      </c>
      <c r="D65" s="5">
        <v>0</v>
      </c>
      <c r="E65" s="5">
        <v>0</v>
      </c>
      <c r="F65" s="1">
        <v>93.1</v>
      </c>
      <c r="G65" s="16">
        <f>(F65-F66)/F66</f>
        <v>16.599243856332702</v>
      </c>
      <c r="H65" s="16">
        <f>F65/$F$76</f>
        <v>8.1166842673463166E-4</v>
      </c>
      <c r="I65" s="1">
        <v>87.81</v>
      </c>
    </row>
    <row r="66" spans="1:9" x14ac:dyDescent="0.3">
      <c r="A66" s="1" t="s">
        <v>10</v>
      </c>
      <c r="B66" s="1">
        <v>5.29</v>
      </c>
      <c r="C66" s="5">
        <v>0</v>
      </c>
      <c r="D66" s="5">
        <v>0</v>
      </c>
      <c r="E66" s="5">
        <v>0</v>
      </c>
      <c r="F66" s="1">
        <v>5.29</v>
      </c>
      <c r="G66" s="1"/>
      <c r="H66" s="1"/>
      <c r="I66" s="1"/>
    </row>
    <row r="67" spans="1:9" x14ac:dyDescent="0.3">
      <c r="A67" s="1" t="s">
        <v>43</v>
      </c>
      <c r="B67" s="1">
        <v>837.17</v>
      </c>
      <c r="C67" s="1">
        <v>916.46</v>
      </c>
      <c r="D67" s="5">
        <v>0</v>
      </c>
      <c r="E67" s="1">
        <v>2.21</v>
      </c>
      <c r="F67" s="1">
        <v>1755.84</v>
      </c>
      <c r="G67" s="16">
        <f>(F67-F68)/F68</f>
        <v>0.23908118979570231</v>
      </c>
      <c r="H67" s="16">
        <f>F67/$F$76</f>
        <v>1.5307839853896194E-2</v>
      </c>
      <c r="I67" s="1">
        <v>338.79</v>
      </c>
    </row>
    <row r="68" spans="1:9" x14ac:dyDescent="0.3">
      <c r="A68" s="1" t="s">
        <v>10</v>
      </c>
      <c r="B68" s="1">
        <v>652.08000000000004</v>
      </c>
      <c r="C68" s="1">
        <v>762.5</v>
      </c>
      <c r="D68" s="5">
        <v>0</v>
      </c>
      <c r="E68" s="1">
        <v>2.4700000000000002</v>
      </c>
      <c r="F68" s="1">
        <v>1417.05</v>
      </c>
      <c r="G68" s="1"/>
      <c r="H68" s="1"/>
      <c r="I68" s="1"/>
    </row>
    <row r="69" spans="1:9" x14ac:dyDescent="0.3">
      <c r="A69" s="1" t="s">
        <v>44</v>
      </c>
      <c r="B69" s="1">
        <v>5.26</v>
      </c>
      <c r="C69" s="1">
        <v>19.97</v>
      </c>
      <c r="D69" s="5">
        <v>0</v>
      </c>
      <c r="E69" s="5">
        <v>0</v>
      </c>
      <c r="F69" s="1">
        <v>25.23</v>
      </c>
      <c r="G69" s="5">
        <v>0</v>
      </c>
      <c r="H69" s="16">
        <f>F69/$F$76</f>
        <v>2.199612718207815E-4</v>
      </c>
      <c r="I69" s="1">
        <v>25.23</v>
      </c>
    </row>
    <row r="70" spans="1:9" x14ac:dyDescent="0.3">
      <c r="A70" s="1" t="s">
        <v>10</v>
      </c>
      <c r="B70" s="5">
        <v>0</v>
      </c>
      <c r="C70" s="5">
        <v>0</v>
      </c>
      <c r="D70" s="5">
        <v>0</v>
      </c>
      <c r="E70" s="5">
        <v>0</v>
      </c>
      <c r="F70" s="5">
        <v>0</v>
      </c>
      <c r="G70" s="5"/>
      <c r="H70" s="5"/>
      <c r="I70" s="5"/>
    </row>
    <row r="71" spans="1:9" x14ac:dyDescent="0.3">
      <c r="A71" s="1" t="s">
        <v>45</v>
      </c>
      <c r="B71" s="1">
        <v>13644.4</v>
      </c>
      <c r="C71" s="1">
        <v>579.53</v>
      </c>
      <c r="D71" s="5">
        <v>0</v>
      </c>
      <c r="E71" s="1">
        <v>7.33</v>
      </c>
      <c r="F71" s="1">
        <v>14231.26</v>
      </c>
      <c r="G71" s="16">
        <f>(F71-F72)/F72</f>
        <v>0.10167233452573833</v>
      </c>
      <c r="H71" s="16">
        <f>F71/$F$76</f>
        <v>0.12407158340119759</v>
      </c>
      <c r="I71" s="1">
        <v>1313.39</v>
      </c>
    </row>
    <row r="72" spans="1:9" x14ac:dyDescent="0.3">
      <c r="A72" s="1" t="s">
        <v>10</v>
      </c>
      <c r="B72" s="1">
        <v>11951.3</v>
      </c>
      <c r="C72" s="1">
        <v>958.47</v>
      </c>
      <c r="D72" s="5">
        <v>0</v>
      </c>
      <c r="E72" s="1">
        <v>8.1</v>
      </c>
      <c r="F72" s="1">
        <v>12917.87</v>
      </c>
      <c r="G72" s="1"/>
      <c r="H72" s="1"/>
      <c r="I72" s="1"/>
    </row>
    <row r="73" spans="1:9" x14ac:dyDescent="0.3">
      <c r="A73" s="4" t="s">
        <v>46</v>
      </c>
      <c r="B73" s="4">
        <f>SUM(B59+B61+B63+B65+B67+B69+B71)</f>
        <v>25571.84</v>
      </c>
      <c r="C73" s="4">
        <f>SUM(C59+C61+C63+C65+C67+C69+C71)</f>
        <v>9283.3500000000022</v>
      </c>
      <c r="D73" s="6">
        <v>0</v>
      </c>
      <c r="E73" s="4">
        <f t="shared" ref="E73:F73" si="3">SUM(E59+E61+E63+E65+E67+E69+E71)</f>
        <v>143.44</v>
      </c>
      <c r="F73" s="4">
        <f t="shared" si="3"/>
        <v>34998.629999999997</v>
      </c>
      <c r="G73" s="17">
        <f>(F73-F74)/F74</f>
        <v>0.18153671954756848</v>
      </c>
      <c r="H73" s="17">
        <f>F73/$F$76</f>
        <v>0.30512656229825436</v>
      </c>
      <c r="I73" s="4">
        <f>SUM(I59+I61+I63+I65+I67+I69+I71)</f>
        <v>5377.35</v>
      </c>
    </row>
    <row r="74" spans="1:9" x14ac:dyDescent="0.3">
      <c r="A74" s="1" t="s">
        <v>36</v>
      </c>
      <c r="B74" s="1">
        <f>SUM(B60+B62+B64+B66+B68+B70+B72)</f>
        <v>21256.550000000003</v>
      </c>
      <c r="C74" s="1">
        <f>SUM(C60+C62+C64+C66+C68+C70+C72)</f>
        <v>8192.74</v>
      </c>
      <c r="D74" s="5">
        <v>0</v>
      </c>
      <c r="E74" s="1">
        <f>SUM(E60+E62+E64+E66+E68+E70+E72)</f>
        <v>171.99</v>
      </c>
      <c r="F74" s="1">
        <f>SUM(F60+F62+F64+F66+F68+F70+F72)</f>
        <v>29621.279999999999</v>
      </c>
      <c r="G74" s="1"/>
      <c r="H74" s="1"/>
      <c r="I74" s="1"/>
    </row>
    <row r="75" spans="1:9" x14ac:dyDescent="0.3">
      <c r="A75" s="1" t="s">
        <v>37</v>
      </c>
      <c r="B75" s="13">
        <f t="shared" ref="B75:C75" si="4">(B73-B74)/B74</f>
        <v>0.20300989577330267</v>
      </c>
      <c r="C75" s="13">
        <f t="shared" si="4"/>
        <v>0.13311907859885733</v>
      </c>
      <c r="D75" s="5">
        <v>0</v>
      </c>
      <c r="E75" s="13">
        <f t="shared" ref="E75:F75" si="5">(E73-E74)/E74</f>
        <v>-0.16599802314088033</v>
      </c>
      <c r="F75" s="13">
        <f t="shared" si="5"/>
        <v>0.18153671954756848</v>
      </c>
      <c r="G75" s="1"/>
      <c r="H75" s="1"/>
      <c r="I75" s="1"/>
    </row>
    <row r="76" spans="1:9" x14ac:dyDescent="0.3">
      <c r="A76" s="4" t="s">
        <v>47</v>
      </c>
      <c r="B76" s="15">
        <f t="shared" ref="B76:F77" si="6">SUM(B55+B73)</f>
        <v>43633.83</v>
      </c>
      <c r="C76" s="15">
        <f t="shared" si="6"/>
        <v>59718.23000000001</v>
      </c>
      <c r="D76" s="15">
        <f t="shared" si="6"/>
        <v>10056.159999999998</v>
      </c>
      <c r="E76" s="15">
        <f t="shared" si="6"/>
        <v>1293.7900000000002</v>
      </c>
      <c r="F76" s="15">
        <f t="shared" si="6"/>
        <v>114702.01000000001</v>
      </c>
      <c r="G76" s="17">
        <f>(F76-F77)/F77</f>
        <v>0.14407353860133215</v>
      </c>
      <c r="H76" s="17">
        <f>F76/$F$76</f>
        <v>1</v>
      </c>
      <c r="I76" s="15">
        <f t="shared" ref="I76" si="7">SUM(I55+I73)</f>
        <v>14444.46</v>
      </c>
    </row>
    <row r="77" spans="1:9" x14ac:dyDescent="0.3">
      <c r="A77" s="1" t="s">
        <v>36</v>
      </c>
      <c r="B77" s="5">
        <f t="shared" si="6"/>
        <v>37067.67</v>
      </c>
      <c r="C77" s="5">
        <f t="shared" si="6"/>
        <v>53192.78</v>
      </c>
      <c r="D77" s="5">
        <f t="shared" si="6"/>
        <v>8828.5600000000013</v>
      </c>
      <c r="E77" s="5">
        <f t="shared" si="6"/>
        <v>1168.54</v>
      </c>
      <c r="F77" s="5">
        <f t="shared" si="6"/>
        <v>100257.55000000002</v>
      </c>
      <c r="G77" s="1"/>
      <c r="H77" s="1"/>
      <c r="I77" s="1"/>
    </row>
    <row r="78" spans="1:9" x14ac:dyDescent="0.3">
      <c r="A78" s="1" t="s">
        <v>37</v>
      </c>
      <c r="B78" s="13">
        <f t="shared" ref="B78:F78" si="8">(B76-B77)/B77</f>
        <v>0.17713980943501451</v>
      </c>
      <c r="C78" s="13">
        <f t="shared" si="8"/>
        <v>0.12267548340207095</v>
      </c>
      <c r="D78" s="13">
        <f t="shared" si="8"/>
        <v>0.13904872368766782</v>
      </c>
      <c r="E78" s="13">
        <f t="shared" si="8"/>
        <v>0.10718503431632656</v>
      </c>
      <c r="F78" s="13">
        <f t="shared" si="8"/>
        <v>0.14407353860133215</v>
      </c>
      <c r="G78" s="1"/>
      <c r="H78" s="1"/>
      <c r="I78" s="1"/>
    </row>
    <row r="79" spans="1:9" x14ac:dyDescent="0.3">
      <c r="A79" s="1" t="s">
        <v>48</v>
      </c>
      <c r="B79" s="16">
        <f>B76/$F$76</f>
        <v>0.38041033457042295</v>
      </c>
      <c r="C79" s="16">
        <f t="shared" ref="C79:F79" si="9">C76/$F$76</f>
        <v>0.52063804287300641</v>
      </c>
      <c r="D79" s="16">
        <f t="shared" si="9"/>
        <v>8.7672046897870379E-2</v>
      </c>
      <c r="E79" s="16">
        <f t="shared" si="9"/>
        <v>1.1279575658700315E-2</v>
      </c>
      <c r="F79" s="16">
        <f t="shared" si="9"/>
        <v>1</v>
      </c>
      <c r="G79" s="1"/>
      <c r="H79" s="1"/>
      <c r="I79" s="1"/>
    </row>
    <row r="80" spans="1:9" x14ac:dyDescent="0.3">
      <c r="A80" s="1" t="s">
        <v>49</v>
      </c>
      <c r="B80" s="16">
        <f>B77/$F$77</f>
        <v>0.36972447461562735</v>
      </c>
      <c r="C80" s="16">
        <f t="shared" ref="C80:F80" si="10">C77/$F$77</f>
        <v>0.53056133927070814</v>
      </c>
      <c r="D80" s="16">
        <f t="shared" si="10"/>
        <v>8.8058804548884345E-2</v>
      </c>
      <c r="E80" s="16">
        <f t="shared" si="10"/>
        <v>1.1655381564779906E-2</v>
      </c>
      <c r="F80" s="16">
        <f t="shared" si="10"/>
        <v>1</v>
      </c>
      <c r="G80" s="1"/>
      <c r="H80" s="1"/>
      <c r="I80" s="1"/>
    </row>
    <row r="82" spans="1:9" ht="66.599999999999994" customHeight="1" x14ac:dyDescent="0.3">
      <c r="A82" s="22" t="s">
        <v>76</v>
      </c>
      <c r="B82" s="22"/>
      <c r="C82" s="22"/>
      <c r="D82" s="22"/>
      <c r="E82" s="22"/>
      <c r="F82" s="22"/>
      <c r="G82" s="22"/>
      <c r="H82" s="22"/>
      <c r="I82" s="22"/>
    </row>
  </sheetData>
  <mergeCells count="2">
    <mergeCell ref="A2:I2"/>
    <mergeCell ref="A82:I8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1"/>
  <sheetViews>
    <sheetView workbookViewId="0">
      <selection activeCell="M12" sqref="M12"/>
    </sheetView>
  </sheetViews>
  <sheetFormatPr defaultRowHeight="14.4" x14ac:dyDescent="0.3"/>
  <cols>
    <col min="1" max="1" width="41.6640625" customWidth="1"/>
    <col min="2" max="2" width="13.21875" customWidth="1"/>
    <col min="3" max="3" width="11.109375" customWidth="1"/>
    <col min="4" max="4" width="10.77734375" customWidth="1"/>
    <col min="5" max="5" width="11.33203125" customWidth="1"/>
    <col min="6" max="6" width="12.44140625" customWidth="1"/>
    <col min="7" max="7" width="11.6640625" customWidth="1"/>
    <col min="8" max="8" width="10" customWidth="1"/>
    <col min="9" max="9" width="12" customWidth="1"/>
  </cols>
  <sheetData>
    <row r="2" spans="1:9" ht="48" customHeight="1" x14ac:dyDescent="0.3">
      <c r="A2" s="9" t="s">
        <v>75</v>
      </c>
      <c r="B2" s="10"/>
      <c r="C2" s="10"/>
      <c r="D2" s="10"/>
      <c r="E2" s="10"/>
      <c r="F2" s="10"/>
      <c r="G2" s="10"/>
      <c r="H2" s="10"/>
      <c r="I2" s="11"/>
    </row>
    <row r="3" spans="1:9" ht="49.8" customHeight="1" x14ac:dyDescent="0.3">
      <c r="A3" s="3"/>
      <c r="B3" s="3" t="s">
        <v>50</v>
      </c>
      <c r="C3" s="3" t="s">
        <v>51</v>
      </c>
      <c r="D3" s="3" t="s">
        <v>52</v>
      </c>
      <c r="E3" s="3" t="s">
        <v>53</v>
      </c>
      <c r="F3" s="3" t="s">
        <v>4</v>
      </c>
      <c r="G3" s="3" t="s">
        <v>5</v>
      </c>
      <c r="H3" s="3" t="s">
        <v>6</v>
      </c>
      <c r="I3" s="3" t="s">
        <v>7</v>
      </c>
    </row>
    <row r="4" spans="1:9" x14ac:dyDescent="0.3">
      <c r="A4" s="4" t="s">
        <v>8</v>
      </c>
      <c r="B4" s="1"/>
      <c r="C4" s="1"/>
      <c r="D4" s="1"/>
      <c r="E4" s="1"/>
      <c r="F4" s="1"/>
      <c r="G4" s="1"/>
      <c r="H4" s="1"/>
      <c r="I4" s="1"/>
    </row>
    <row r="5" spans="1:9" x14ac:dyDescent="0.3">
      <c r="A5" s="1" t="s">
        <v>9</v>
      </c>
      <c r="B5" s="5">
        <v>0</v>
      </c>
      <c r="C5" s="5">
        <v>0</v>
      </c>
      <c r="D5" s="5">
        <v>0</v>
      </c>
      <c r="E5" s="1">
        <v>34.1</v>
      </c>
      <c r="F5" s="1">
        <v>34.1</v>
      </c>
      <c r="G5" s="16">
        <f>(F5-F6)/F6</f>
        <v>-0.34448289119569397</v>
      </c>
      <c r="H5" s="16">
        <f>F5/$F$55</f>
        <v>6.545469901395662E-3</v>
      </c>
      <c r="I5" s="1">
        <v>-17.920000000000002</v>
      </c>
    </row>
    <row r="6" spans="1:9" x14ac:dyDescent="0.3">
      <c r="A6" s="1" t="s">
        <v>10</v>
      </c>
      <c r="B6" s="5">
        <v>0</v>
      </c>
      <c r="C6" s="5">
        <v>0</v>
      </c>
      <c r="D6" s="5">
        <v>0</v>
      </c>
      <c r="E6" s="1">
        <v>52.02</v>
      </c>
      <c r="F6" s="1">
        <v>52.02</v>
      </c>
      <c r="G6" s="1"/>
      <c r="H6" s="1"/>
      <c r="I6" s="1"/>
    </row>
    <row r="7" spans="1:9" x14ac:dyDescent="0.3">
      <c r="A7" s="1" t="s">
        <v>11</v>
      </c>
      <c r="B7" s="1">
        <v>70.94</v>
      </c>
      <c r="C7" s="1">
        <v>8.98</v>
      </c>
      <c r="D7" s="1">
        <v>92.63</v>
      </c>
      <c r="E7" s="1">
        <v>526.54</v>
      </c>
      <c r="F7" s="1">
        <v>699.09</v>
      </c>
      <c r="G7" s="16">
        <f>(F7-F8)/F8</f>
        <v>0.12125294712024254</v>
      </c>
      <c r="H7" s="16">
        <f>F7/$F$55</f>
        <v>0.1341898109491699</v>
      </c>
      <c r="I7" s="1">
        <v>75.599999999999994</v>
      </c>
    </row>
    <row r="8" spans="1:9" x14ac:dyDescent="0.3">
      <c r="A8" s="1" t="s">
        <v>10</v>
      </c>
      <c r="B8" s="1">
        <v>61.98</v>
      </c>
      <c r="C8" s="1">
        <v>0.47</v>
      </c>
      <c r="D8" s="1">
        <v>97.05</v>
      </c>
      <c r="E8" s="1">
        <v>463.99</v>
      </c>
      <c r="F8" s="1">
        <v>623.49</v>
      </c>
      <c r="G8" s="1"/>
      <c r="H8" s="1"/>
      <c r="I8" s="1"/>
    </row>
    <row r="9" spans="1:9" x14ac:dyDescent="0.3">
      <c r="A9" s="1" t="s">
        <v>12</v>
      </c>
      <c r="B9" s="1">
        <v>8.92</v>
      </c>
      <c r="C9" s="1">
        <v>12.32</v>
      </c>
      <c r="D9" s="1">
        <v>1.06</v>
      </c>
      <c r="E9" s="5">
        <v>0</v>
      </c>
      <c r="F9" s="1">
        <v>22.3</v>
      </c>
      <c r="G9" s="16">
        <f>(F9-F10)/F10</f>
        <v>8.6215294690696512E-2</v>
      </c>
      <c r="H9" s="16">
        <f>F9/$F$55</f>
        <v>4.2804685865432046E-3</v>
      </c>
      <c r="I9" s="1">
        <v>1.77</v>
      </c>
    </row>
    <row r="10" spans="1:9" x14ac:dyDescent="0.3">
      <c r="A10" s="1" t="s">
        <v>10</v>
      </c>
      <c r="B10" s="1">
        <v>8.06</v>
      </c>
      <c r="C10" s="1">
        <v>11.19</v>
      </c>
      <c r="D10" s="1">
        <v>1.28</v>
      </c>
      <c r="E10" s="5">
        <v>0</v>
      </c>
      <c r="F10" s="1">
        <v>20.53</v>
      </c>
      <c r="G10" s="1"/>
      <c r="H10" s="1"/>
      <c r="I10" s="1"/>
    </row>
    <row r="11" spans="1:9" x14ac:dyDescent="0.3">
      <c r="A11" s="1" t="s">
        <v>13</v>
      </c>
      <c r="B11" s="1">
        <v>31.98</v>
      </c>
      <c r="C11" s="1">
        <v>0.5</v>
      </c>
      <c r="D11" s="1">
        <v>33.92</v>
      </c>
      <c r="E11" s="5">
        <v>0</v>
      </c>
      <c r="F11" s="1">
        <v>66.400000000000006</v>
      </c>
      <c r="G11" s="16">
        <f>(F11-F12)/F12</f>
        <v>3.9611711288555007E-2</v>
      </c>
      <c r="H11" s="16">
        <f>F11/$F$55</f>
        <v>1.2745431127644339E-2</v>
      </c>
      <c r="I11" s="1">
        <v>2.5299999999999998</v>
      </c>
    </row>
    <row r="12" spans="1:9" x14ac:dyDescent="0.3">
      <c r="A12" s="1" t="s">
        <v>10</v>
      </c>
      <c r="B12" s="1">
        <v>32.44</v>
      </c>
      <c r="C12" s="1">
        <v>0.15</v>
      </c>
      <c r="D12" s="1">
        <v>31.28</v>
      </c>
      <c r="E12" s="5">
        <v>0</v>
      </c>
      <c r="F12" s="1">
        <v>63.87</v>
      </c>
      <c r="G12" s="1"/>
      <c r="H12" s="1"/>
      <c r="I12" s="1"/>
    </row>
    <row r="13" spans="1:9" x14ac:dyDescent="0.3">
      <c r="A13" s="1" t="s">
        <v>14</v>
      </c>
      <c r="B13" s="1">
        <v>71.84</v>
      </c>
      <c r="C13" s="1">
        <v>0.99</v>
      </c>
      <c r="D13" s="1">
        <v>0</v>
      </c>
      <c r="E13" s="1">
        <v>124.88</v>
      </c>
      <c r="F13" s="1">
        <v>197.71</v>
      </c>
      <c r="G13" s="16">
        <f>(F13-F14)/F14</f>
        <v>0.75336998935792832</v>
      </c>
      <c r="H13" s="16">
        <f>F13/$F$55</f>
        <v>3.79502889796169E-2</v>
      </c>
      <c r="I13" s="1">
        <v>84.95</v>
      </c>
    </row>
    <row r="14" spans="1:9" x14ac:dyDescent="0.3">
      <c r="A14" s="1" t="s">
        <v>10</v>
      </c>
      <c r="B14" s="1">
        <v>62.4</v>
      </c>
      <c r="C14" s="1">
        <v>0.17</v>
      </c>
      <c r="D14" s="1">
        <v>0</v>
      </c>
      <c r="E14" s="1">
        <v>50.19</v>
      </c>
      <c r="F14" s="1">
        <v>112.76</v>
      </c>
      <c r="G14" s="1"/>
      <c r="H14" s="1"/>
      <c r="I14" s="1"/>
    </row>
    <row r="15" spans="1:9" x14ac:dyDescent="0.3">
      <c r="A15" s="1" t="s">
        <v>15</v>
      </c>
      <c r="B15" s="1">
        <v>34.479999999999997</v>
      </c>
      <c r="C15" s="1">
        <v>8.9499999999999993</v>
      </c>
      <c r="D15" s="1">
        <v>0.1</v>
      </c>
      <c r="E15" s="1">
        <v>585.45000000000005</v>
      </c>
      <c r="F15" s="1">
        <v>628.98</v>
      </c>
      <c r="G15" s="16">
        <f>(F15-F16)/F16</f>
        <v>-6.2408165199942045E-3</v>
      </c>
      <c r="H15" s="16">
        <f>F15/$F$55</f>
        <v>0.12073224805219483</v>
      </c>
      <c r="I15" s="1">
        <v>-3.95</v>
      </c>
    </row>
    <row r="16" spans="1:9" x14ac:dyDescent="0.3">
      <c r="A16" s="1" t="s">
        <v>10</v>
      </c>
      <c r="B16" s="1">
        <v>28.46</v>
      </c>
      <c r="C16" s="1">
        <v>4.32</v>
      </c>
      <c r="D16" s="1">
        <v>0.16</v>
      </c>
      <c r="E16" s="1">
        <v>599.99</v>
      </c>
      <c r="F16" s="1">
        <v>632.92999999999995</v>
      </c>
      <c r="G16" s="1"/>
      <c r="H16" s="1"/>
      <c r="I16" s="1"/>
    </row>
    <row r="17" spans="1:9" x14ac:dyDescent="0.3">
      <c r="A17" s="1" t="s">
        <v>16</v>
      </c>
      <c r="B17" s="1">
        <v>177.77</v>
      </c>
      <c r="C17" s="1">
        <v>11.21</v>
      </c>
      <c r="D17" s="1">
        <v>0.11</v>
      </c>
      <c r="E17" s="1">
        <v>695.62</v>
      </c>
      <c r="F17" s="1">
        <v>884.71</v>
      </c>
      <c r="G17" s="16">
        <f>(F17-F18)/F18</f>
        <v>-6.0218823029530424E-2</v>
      </c>
      <c r="H17" s="16">
        <f>F17/$F$55</f>
        <v>0.16981943332738289</v>
      </c>
      <c r="I17" s="1">
        <v>-56.69</v>
      </c>
    </row>
    <row r="18" spans="1:9" x14ac:dyDescent="0.3">
      <c r="A18" s="1" t="s">
        <v>10</v>
      </c>
      <c r="B18" s="1">
        <v>148.44</v>
      </c>
      <c r="C18" s="1">
        <v>0.7</v>
      </c>
      <c r="D18" s="1">
        <v>0.05</v>
      </c>
      <c r="E18" s="1">
        <v>792.21</v>
      </c>
      <c r="F18" s="1">
        <v>941.4</v>
      </c>
      <c r="G18" s="1"/>
      <c r="H18" s="1"/>
      <c r="I18" s="1"/>
    </row>
    <row r="19" spans="1:9" x14ac:dyDescent="0.3">
      <c r="A19" s="1" t="s">
        <v>17</v>
      </c>
      <c r="B19" s="1">
        <v>62.32</v>
      </c>
      <c r="C19" s="1">
        <v>60.05</v>
      </c>
      <c r="D19" s="1">
        <v>4.28</v>
      </c>
      <c r="E19" s="1">
        <v>169.97</v>
      </c>
      <c r="F19" s="1">
        <v>296.62</v>
      </c>
      <c r="G19" s="16">
        <f>(F19-F20)/F20</f>
        <v>0.39743710543672861</v>
      </c>
      <c r="H19" s="16">
        <f>F19/$F$55</f>
        <v>5.6935990678943733E-2</v>
      </c>
      <c r="I19" s="1">
        <v>84.36</v>
      </c>
    </row>
    <row r="20" spans="1:9" x14ac:dyDescent="0.3">
      <c r="A20" s="1" t="s">
        <v>10</v>
      </c>
      <c r="B20" s="1">
        <v>51.04</v>
      </c>
      <c r="C20" s="1">
        <v>53.4</v>
      </c>
      <c r="D20" s="1">
        <v>4.3099999999999996</v>
      </c>
      <c r="E20" s="1">
        <v>103.51</v>
      </c>
      <c r="F20" s="1">
        <v>212.26</v>
      </c>
      <c r="G20" s="1"/>
      <c r="H20" s="1"/>
      <c r="I20" s="1"/>
    </row>
    <row r="21" spans="1:9" x14ac:dyDescent="0.3">
      <c r="A21" s="1" t="s">
        <v>18</v>
      </c>
      <c r="B21" s="1">
        <v>20.399999999999999</v>
      </c>
      <c r="C21" s="1">
        <v>3.38</v>
      </c>
      <c r="D21" s="1">
        <v>0.86</v>
      </c>
      <c r="E21" s="1">
        <v>57.17</v>
      </c>
      <c r="F21" s="1">
        <v>81.81</v>
      </c>
      <c r="G21" s="16">
        <f>(F21-F22)/F22</f>
        <v>-1.2221950623308368E-4</v>
      </c>
      <c r="H21" s="16">
        <f>F21/$F$55</f>
        <v>1.5703369285430473E-2</v>
      </c>
      <c r="I21" s="1">
        <v>-0.01</v>
      </c>
    </row>
    <row r="22" spans="1:9" x14ac:dyDescent="0.3">
      <c r="A22" s="1" t="s">
        <v>10</v>
      </c>
      <c r="B22" s="1">
        <v>25.37</v>
      </c>
      <c r="C22" s="1">
        <v>1.32</v>
      </c>
      <c r="D22" s="1">
        <v>0.75</v>
      </c>
      <c r="E22" s="1">
        <v>54.38</v>
      </c>
      <c r="F22" s="1">
        <v>81.819999999999993</v>
      </c>
      <c r="G22" s="1"/>
      <c r="H22" s="1"/>
      <c r="I22" s="1"/>
    </row>
    <row r="23" spans="1:9" x14ac:dyDescent="0.3">
      <c r="A23" s="1" t="s">
        <v>19</v>
      </c>
      <c r="B23" s="5">
        <v>0</v>
      </c>
      <c r="C23" s="5">
        <v>0</v>
      </c>
      <c r="D23" s="5">
        <v>0</v>
      </c>
      <c r="E23" s="5">
        <v>0</v>
      </c>
      <c r="F23" s="5">
        <v>0</v>
      </c>
      <c r="G23" s="5">
        <v>0</v>
      </c>
      <c r="H23" s="5">
        <v>0</v>
      </c>
      <c r="I23" s="5">
        <v>0</v>
      </c>
    </row>
    <row r="24" spans="1:9" x14ac:dyDescent="0.3">
      <c r="A24" s="1" t="s">
        <v>10</v>
      </c>
      <c r="B24" s="5">
        <v>0</v>
      </c>
      <c r="C24" s="5">
        <v>0</v>
      </c>
      <c r="D24" s="5">
        <v>0</v>
      </c>
      <c r="E24" s="5">
        <v>0</v>
      </c>
      <c r="F24" s="5">
        <v>0</v>
      </c>
      <c r="G24" s="5"/>
      <c r="H24" s="5"/>
      <c r="I24" s="5"/>
    </row>
    <row r="25" spans="1:9" x14ac:dyDescent="0.3">
      <c r="A25" s="1" t="s">
        <v>20</v>
      </c>
      <c r="B25" s="1">
        <v>7.28</v>
      </c>
      <c r="C25" s="1">
        <v>0.49</v>
      </c>
      <c r="D25" s="1">
        <v>0</v>
      </c>
      <c r="E25" s="1">
        <v>34.22</v>
      </c>
      <c r="F25" s="1">
        <v>41.99</v>
      </c>
      <c r="G25" s="16">
        <f>(F25-F26)/F26</f>
        <v>1.3366722314969397</v>
      </c>
      <c r="H25" s="16">
        <f>F25/$F$55</f>
        <v>8.0599495941232804E-3</v>
      </c>
      <c r="I25" s="1">
        <v>24.02</v>
      </c>
    </row>
    <row r="26" spans="1:9" x14ac:dyDescent="0.3">
      <c r="A26" s="1" t="s">
        <v>10</v>
      </c>
      <c r="B26" s="1">
        <v>5.31</v>
      </c>
      <c r="C26" s="1">
        <v>0.02</v>
      </c>
      <c r="D26" s="1">
        <v>0</v>
      </c>
      <c r="E26" s="1">
        <v>12.64</v>
      </c>
      <c r="F26" s="1">
        <v>17.97</v>
      </c>
      <c r="G26" s="1"/>
      <c r="H26" s="1"/>
      <c r="I26" s="1"/>
    </row>
    <row r="27" spans="1:9" x14ac:dyDescent="0.3">
      <c r="A27" s="1" t="s">
        <v>21</v>
      </c>
      <c r="B27" s="1">
        <v>9.64</v>
      </c>
      <c r="C27" s="1">
        <v>0.52</v>
      </c>
      <c r="D27" s="1">
        <v>0.01</v>
      </c>
      <c r="E27" s="1">
        <v>96.12</v>
      </c>
      <c r="F27" s="1">
        <v>106.29</v>
      </c>
      <c r="G27" s="16">
        <f>(F27-F28)/F28</f>
        <v>9.5095817020399792E-2</v>
      </c>
      <c r="H27" s="16">
        <f>F27/$F$55</f>
        <v>2.0402287267429469E-2</v>
      </c>
      <c r="I27" s="1">
        <v>9.23</v>
      </c>
    </row>
    <row r="28" spans="1:9" x14ac:dyDescent="0.3">
      <c r="A28" s="1" t="s">
        <v>10</v>
      </c>
      <c r="B28" s="1">
        <v>9.11</v>
      </c>
      <c r="C28" s="1">
        <v>0.02</v>
      </c>
      <c r="D28" s="1">
        <v>0.01</v>
      </c>
      <c r="E28" s="1">
        <v>87.92</v>
      </c>
      <c r="F28" s="1">
        <v>97.06</v>
      </c>
      <c r="G28" s="1"/>
      <c r="H28" s="1"/>
      <c r="I28" s="1"/>
    </row>
    <row r="29" spans="1:9" x14ac:dyDescent="0.3">
      <c r="A29" s="1" t="s">
        <v>22</v>
      </c>
      <c r="B29" s="1">
        <v>46.22</v>
      </c>
      <c r="C29" s="1">
        <v>1.46</v>
      </c>
      <c r="D29" s="1">
        <v>3.56</v>
      </c>
      <c r="E29" s="1">
        <v>193.97</v>
      </c>
      <c r="F29" s="1">
        <v>245.21</v>
      </c>
      <c r="G29" s="16">
        <f>(F29-F30)/F30</f>
        <v>-0.2406008052028491</v>
      </c>
      <c r="H29" s="16">
        <f>F29/$F$55</f>
        <v>4.7067879018217899E-2</v>
      </c>
      <c r="I29" s="1">
        <v>-77.69</v>
      </c>
    </row>
    <row r="30" spans="1:9" x14ac:dyDescent="0.3">
      <c r="A30" s="1" t="s">
        <v>10</v>
      </c>
      <c r="B30" s="1">
        <v>44.13</v>
      </c>
      <c r="C30" s="1">
        <v>0.73</v>
      </c>
      <c r="D30" s="1">
        <v>2.87</v>
      </c>
      <c r="E30" s="1">
        <v>275.17</v>
      </c>
      <c r="F30" s="1">
        <v>322.89999999999998</v>
      </c>
      <c r="G30" s="1"/>
      <c r="H30" s="1"/>
      <c r="I30" s="1"/>
    </row>
    <row r="31" spans="1:9" x14ac:dyDescent="0.3">
      <c r="A31" s="1" t="s">
        <v>23</v>
      </c>
      <c r="B31" s="5">
        <v>0</v>
      </c>
      <c r="C31" s="5">
        <v>0</v>
      </c>
      <c r="D31" s="5">
        <v>0</v>
      </c>
      <c r="E31" s="5">
        <v>0</v>
      </c>
      <c r="F31" s="5">
        <v>0</v>
      </c>
      <c r="G31" s="5">
        <v>0</v>
      </c>
      <c r="H31" s="5">
        <v>0</v>
      </c>
      <c r="I31" s="5">
        <v>0</v>
      </c>
    </row>
    <row r="32" spans="1:9" x14ac:dyDescent="0.3">
      <c r="A32" s="1" t="s">
        <v>10</v>
      </c>
      <c r="B32" s="5">
        <v>0</v>
      </c>
      <c r="C32" s="5">
        <v>0</v>
      </c>
      <c r="D32" s="5">
        <v>0</v>
      </c>
      <c r="E32" s="5">
        <v>0</v>
      </c>
      <c r="F32" s="5">
        <v>0</v>
      </c>
      <c r="G32" s="5"/>
      <c r="H32" s="5"/>
      <c r="I32" s="5"/>
    </row>
    <row r="33" spans="1:9" x14ac:dyDescent="0.3">
      <c r="A33" s="1" t="s">
        <v>24</v>
      </c>
      <c r="B33" s="1">
        <v>5.19</v>
      </c>
      <c r="C33" s="1">
        <v>0.04</v>
      </c>
      <c r="D33" s="1">
        <v>3.38</v>
      </c>
      <c r="E33" s="1">
        <v>52.71</v>
      </c>
      <c r="F33" s="1">
        <v>61.32</v>
      </c>
      <c r="G33" s="16">
        <f>(F33-F34)/F34</f>
        <v>8.6271036315323249E-2</v>
      </c>
      <c r="H33" s="16">
        <f>F33/$F$55</f>
        <v>1.1770328866673958E-2</v>
      </c>
      <c r="I33" s="1">
        <v>4.87</v>
      </c>
    </row>
    <row r="34" spans="1:9" x14ac:dyDescent="0.3">
      <c r="A34" s="1" t="s">
        <v>10</v>
      </c>
      <c r="B34" s="1">
        <v>4.08</v>
      </c>
      <c r="C34" s="1">
        <v>0.02</v>
      </c>
      <c r="D34" s="1">
        <v>3.06</v>
      </c>
      <c r="E34" s="1">
        <v>49.29</v>
      </c>
      <c r="F34" s="1">
        <v>56.45</v>
      </c>
      <c r="G34" s="1"/>
      <c r="H34" s="1"/>
      <c r="I34" s="1"/>
    </row>
    <row r="35" spans="1:9" x14ac:dyDescent="0.3">
      <c r="A35" s="1" t="s">
        <v>25</v>
      </c>
      <c r="B35" s="1">
        <v>13.97</v>
      </c>
      <c r="C35" s="1">
        <v>10.01</v>
      </c>
      <c r="D35" s="1">
        <v>0.98</v>
      </c>
      <c r="E35" s="5">
        <v>0</v>
      </c>
      <c r="F35" s="1">
        <v>24.96</v>
      </c>
      <c r="G35" s="16">
        <f>(F35-F36)/F36</f>
        <v>0.40067340067340068</v>
      </c>
      <c r="H35" s="16">
        <f>F35/$F$55</f>
        <v>4.7910536287048599E-3</v>
      </c>
      <c r="I35" s="1">
        <v>7.14</v>
      </c>
    </row>
    <row r="36" spans="1:9" x14ac:dyDescent="0.3">
      <c r="A36" s="1" t="s">
        <v>10</v>
      </c>
      <c r="B36" s="1">
        <v>9.66</v>
      </c>
      <c r="C36" s="1">
        <v>7.02</v>
      </c>
      <c r="D36" s="1">
        <v>1.1399999999999999</v>
      </c>
      <c r="E36" s="5">
        <v>0</v>
      </c>
      <c r="F36" s="1">
        <v>17.82</v>
      </c>
      <c r="G36" s="1"/>
      <c r="H36" s="1"/>
      <c r="I36" s="1"/>
    </row>
    <row r="37" spans="1:9" x14ac:dyDescent="0.3">
      <c r="A37" s="1" t="s">
        <v>26</v>
      </c>
      <c r="B37" s="1">
        <v>8.7100000000000009</v>
      </c>
      <c r="C37" s="1">
        <v>3.26</v>
      </c>
      <c r="D37" s="1">
        <v>0.38</v>
      </c>
      <c r="E37" s="1">
        <v>97.18</v>
      </c>
      <c r="F37" s="1">
        <v>109.53</v>
      </c>
      <c r="G37" s="16">
        <f>(F37-F38)/F38</f>
        <v>0.40639445300462257</v>
      </c>
      <c r="H37" s="16">
        <f>F37/$F$55</f>
        <v>2.1024202882694042E-2</v>
      </c>
      <c r="I37" s="1">
        <v>31.65</v>
      </c>
    </row>
    <row r="38" spans="1:9" x14ac:dyDescent="0.3">
      <c r="A38" s="1" t="s">
        <v>10</v>
      </c>
      <c r="B38" s="1">
        <v>7.88</v>
      </c>
      <c r="C38" s="1">
        <v>0.18</v>
      </c>
      <c r="D38" s="1">
        <v>0.34</v>
      </c>
      <c r="E38" s="1">
        <v>69.48</v>
      </c>
      <c r="F38" s="1">
        <v>77.88</v>
      </c>
      <c r="G38" s="1"/>
      <c r="H38" s="1"/>
      <c r="I38" s="1"/>
    </row>
    <row r="39" spans="1:9" x14ac:dyDescent="0.3">
      <c r="A39" s="1" t="s">
        <v>27</v>
      </c>
      <c r="B39" s="1">
        <v>5.98</v>
      </c>
      <c r="C39" s="1">
        <v>0.04</v>
      </c>
      <c r="D39" s="5">
        <v>0</v>
      </c>
      <c r="E39" s="1">
        <v>3.25</v>
      </c>
      <c r="F39" s="1">
        <v>9.27</v>
      </c>
      <c r="G39" s="16">
        <f>(F39-F40)/F40</f>
        <v>0.12773722627737213</v>
      </c>
      <c r="H39" s="16">
        <f>F39/$F$55</f>
        <v>1.7793696770069731E-3</v>
      </c>
      <c r="I39" s="1">
        <v>1.05</v>
      </c>
    </row>
    <row r="40" spans="1:9" x14ac:dyDescent="0.3">
      <c r="A40" s="1" t="s">
        <v>10</v>
      </c>
      <c r="B40" s="1">
        <v>5.7</v>
      </c>
      <c r="C40" s="1">
        <v>0.02</v>
      </c>
      <c r="D40" s="5">
        <v>0</v>
      </c>
      <c r="E40" s="1">
        <v>2.5</v>
      </c>
      <c r="F40" s="1">
        <v>8.2200000000000006</v>
      </c>
      <c r="G40" s="1"/>
      <c r="H40" s="1"/>
      <c r="I40" s="1"/>
    </row>
    <row r="41" spans="1:9" x14ac:dyDescent="0.3">
      <c r="A41" s="1" t="s">
        <v>28</v>
      </c>
      <c r="B41" s="1">
        <v>72.16</v>
      </c>
      <c r="C41" s="1">
        <v>0</v>
      </c>
      <c r="D41" s="1">
        <v>14.59</v>
      </c>
      <c r="E41" s="1">
        <v>683.76</v>
      </c>
      <c r="F41" s="1">
        <v>770.51</v>
      </c>
      <c r="G41" s="16">
        <f>(F41-F42)/F42</f>
        <v>0.11027695322631773</v>
      </c>
      <c r="H41" s="16">
        <f>F41/$F$55</f>
        <v>0.14789882738194637</v>
      </c>
      <c r="I41" s="1">
        <v>76.53</v>
      </c>
    </row>
    <row r="42" spans="1:9" x14ac:dyDescent="0.3">
      <c r="A42" s="1" t="s">
        <v>10</v>
      </c>
      <c r="B42" s="1">
        <v>64.14</v>
      </c>
      <c r="C42" s="1">
        <v>0</v>
      </c>
      <c r="D42" s="1">
        <v>11.63</v>
      </c>
      <c r="E42" s="1">
        <v>618.21</v>
      </c>
      <c r="F42" s="1">
        <v>693.98</v>
      </c>
      <c r="G42" s="1"/>
      <c r="H42" s="1"/>
      <c r="I42" s="1"/>
    </row>
    <row r="43" spans="1:9" x14ac:dyDescent="0.3">
      <c r="A43" s="1" t="s">
        <v>29</v>
      </c>
      <c r="B43" s="1">
        <v>111.46</v>
      </c>
      <c r="C43" s="1">
        <v>21.32</v>
      </c>
      <c r="D43" s="1">
        <v>10.91</v>
      </c>
      <c r="E43" s="1">
        <v>359.78</v>
      </c>
      <c r="F43" s="1">
        <v>503.47</v>
      </c>
      <c r="G43" s="16">
        <f>(F43-F44)/F44</f>
        <v>8.8630859712852464E-2</v>
      </c>
      <c r="H43" s="16">
        <f>F43/$F$55</f>
        <v>9.6640695931251436E-2</v>
      </c>
      <c r="I43" s="1">
        <v>40.99</v>
      </c>
    </row>
    <row r="44" spans="1:9" x14ac:dyDescent="0.3">
      <c r="A44" s="1" t="s">
        <v>10</v>
      </c>
      <c r="B44" s="1">
        <v>110.46</v>
      </c>
      <c r="C44" s="1">
        <v>14.94</v>
      </c>
      <c r="D44" s="1">
        <v>13.71</v>
      </c>
      <c r="E44" s="1">
        <v>323.37</v>
      </c>
      <c r="F44" s="1">
        <v>462.48</v>
      </c>
      <c r="G44" s="1"/>
      <c r="H44" s="1"/>
      <c r="I44" s="1"/>
    </row>
    <row r="45" spans="1:9" x14ac:dyDescent="0.3">
      <c r="A45" s="1" t="s">
        <v>30</v>
      </c>
      <c r="B45" s="1">
        <v>44.2</v>
      </c>
      <c r="C45" s="1">
        <v>1.97</v>
      </c>
      <c r="D45" s="1">
        <v>8.07</v>
      </c>
      <c r="E45" s="1">
        <v>68.03</v>
      </c>
      <c r="F45" s="1">
        <v>122.27</v>
      </c>
      <c r="G45" s="16">
        <f>(F45-F46)/F46</f>
        <v>1.2923535746831269E-2</v>
      </c>
      <c r="H45" s="16">
        <f>F45/$F$55</f>
        <v>2.3469636505678813E-2</v>
      </c>
      <c r="I45" s="1">
        <v>1.56</v>
      </c>
    </row>
    <row r="46" spans="1:9" x14ac:dyDescent="0.3">
      <c r="A46" s="1" t="s">
        <v>10</v>
      </c>
      <c r="B46" s="1">
        <v>44.45</v>
      </c>
      <c r="C46" s="1">
        <v>0.81</v>
      </c>
      <c r="D46" s="1">
        <v>7.87</v>
      </c>
      <c r="E46" s="1">
        <v>67.58</v>
      </c>
      <c r="F46" s="1">
        <v>120.71</v>
      </c>
      <c r="G46" s="1"/>
      <c r="H46" s="1"/>
      <c r="I46" s="1"/>
    </row>
    <row r="47" spans="1:9" x14ac:dyDescent="0.3">
      <c r="A47" s="1" t="s">
        <v>31</v>
      </c>
      <c r="B47" s="1">
        <v>59.5</v>
      </c>
      <c r="C47" s="1">
        <v>2.71</v>
      </c>
      <c r="D47" s="1">
        <v>26.95</v>
      </c>
      <c r="E47" s="1">
        <v>143</v>
      </c>
      <c r="F47" s="1">
        <v>232.16</v>
      </c>
      <c r="G47" s="16">
        <f>(F47-F48)/F48</f>
        <v>2.9671353173371169E-2</v>
      </c>
      <c r="H47" s="16">
        <f>F47/$F$55</f>
        <v>4.4562941123402255E-2</v>
      </c>
      <c r="I47" s="1">
        <v>6.69</v>
      </c>
    </row>
    <row r="48" spans="1:9" x14ac:dyDescent="0.3">
      <c r="A48" s="1" t="s">
        <v>10</v>
      </c>
      <c r="B48" s="1">
        <v>57.58</v>
      </c>
      <c r="C48" s="1">
        <v>0.91</v>
      </c>
      <c r="D48" s="1">
        <v>30.6</v>
      </c>
      <c r="E48" s="1">
        <v>136.38</v>
      </c>
      <c r="F48" s="1">
        <v>225.47</v>
      </c>
      <c r="G48" s="1"/>
      <c r="H48" s="1"/>
      <c r="I48" s="1"/>
    </row>
    <row r="49" spans="1:9" x14ac:dyDescent="0.3">
      <c r="A49" s="1" t="s">
        <v>32</v>
      </c>
      <c r="B49" s="1">
        <v>1.83</v>
      </c>
      <c r="C49" s="1">
        <v>0.2</v>
      </c>
      <c r="D49" s="1">
        <v>0.48</v>
      </c>
      <c r="E49" s="1">
        <v>20.170000000000002</v>
      </c>
      <c r="F49" s="1">
        <v>22.68</v>
      </c>
      <c r="G49" s="16">
        <f>(F49-F50)/F50</f>
        <v>0.33411764705882352</v>
      </c>
      <c r="H49" s="16">
        <f>F49/$F$55</f>
        <v>4.3534093068520116E-3</v>
      </c>
      <c r="I49" s="1">
        <v>5.68</v>
      </c>
    </row>
    <row r="50" spans="1:9" x14ac:dyDescent="0.3">
      <c r="A50" s="1" t="s">
        <v>10</v>
      </c>
      <c r="B50" s="1">
        <v>1.53</v>
      </c>
      <c r="C50" s="1">
        <v>0.02</v>
      </c>
      <c r="D50" s="1">
        <v>0.42</v>
      </c>
      <c r="E50" s="1">
        <v>15.03</v>
      </c>
      <c r="F50" s="1">
        <v>17</v>
      </c>
      <c r="G50" s="1"/>
      <c r="H50" s="1"/>
      <c r="I50" s="1"/>
    </row>
    <row r="51" spans="1:9" x14ac:dyDescent="0.3">
      <c r="A51" s="1" t="s">
        <v>33</v>
      </c>
      <c r="B51" s="1">
        <v>0.03</v>
      </c>
      <c r="C51" s="5">
        <v>0</v>
      </c>
      <c r="D51" s="5">
        <v>0</v>
      </c>
      <c r="E51" s="1">
        <v>0.16</v>
      </c>
      <c r="F51" s="1">
        <v>0.19</v>
      </c>
      <c r="G51" s="16">
        <f>(F51-F52)/F52</f>
        <v>0.58333333333333337</v>
      </c>
      <c r="H51" s="5">
        <v>0</v>
      </c>
      <c r="I51" s="1">
        <v>7.0000000000000007E-2</v>
      </c>
    </row>
    <row r="52" spans="1:9" x14ac:dyDescent="0.3">
      <c r="A52" s="1" t="s">
        <v>10</v>
      </c>
      <c r="B52" s="1">
        <v>0.06</v>
      </c>
      <c r="C52" s="5">
        <v>0</v>
      </c>
      <c r="D52" s="5">
        <v>0</v>
      </c>
      <c r="E52" s="1">
        <v>0.06</v>
      </c>
      <c r="F52" s="1">
        <v>0.12</v>
      </c>
      <c r="G52" s="1"/>
      <c r="H52" s="1"/>
      <c r="I52" s="1"/>
    </row>
    <row r="53" spans="1:9" x14ac:dyDescent="0.3">
      <c r="A53" s="1" t="s">
        <v>34</v>
      </c>
      <c r="B53" s="1">
        <v>3.73</v>
      </c>
      <c r="C53" s="5">
        <v>0</v>
      </c>
      <c r="D53" s="5">
        <v>0</v>
      </c>
      <c r="E53" s="1">
        <v>44.41</v>
      </c>
      <c r="F53" s="1">
        <v>48.14</v>
      </c>
      <c r="G53" s="16">
        <f>(F53-F54)/F54</f>
        <v>26.826589595375726</v>
      </c>
      <c r="H53" s="16">
        <f>F53/$F$55</f>
        <v>9.2404375675421459E-3</v>
      </c>
      <c r="I53" s="1">
        <v>46.41</v>
      </c>
    </row>
    <row r="54" spans="1:9" x14ac:dyDescent="0.3">
      <c r="A54" s="1" t="s">
        <v>10</v>
      </c>
      <c r="B54" s="1">
        <v>1.27</v>
      </c>
      <c r="C54" s="5">
        <v>0</v>
      </c>
      <c r="D54" s="5">
        <v>0</v>
      </c>
      <c r="E54" s="1">
        <v>0.46</v>
      </c>
      <c r="F54" s="1">
        <v>1.73</v>
      </c>
      <c r="G54" s="1"/>
      <c r="H54" s="1"/>
      <c r="I54" s="1"/>
    </row>
    <row r="55" spans="1:9" x14ac:dyDescent="0.3">
      <c r="A55" s="4" t="s">
        <v>35</v>
      </c>
      <c r="B55" s="6">
        <f t="shared" ref="B55:F55" si="0">SUM(B5+B7+B9+B11+B13+B15+B17+B19+B21+B23+B25+B27+B29+B31+B33+B35+B37+B39+B41+B43+B45+B47+B49+B51+B53)</f>
        <v>868.55000000000018</v>
      </c>
      <c r="C55" s="6">
        <f t="shared" si="0"/>
        <v>148.4</v>
      </c>
      <c r="D55" s="6">
        <f t="shared" si="0"/>
        <v>202.26999999999995</v>
      </c>
      <c r="E55" s="6">
        <f t="shared" si="0"/>
        <v>3990.4899999999993</v>
      </c>
      <c r="F55" s="6">
        <f t="shared" si="0"/>
        <v>5209.7100000000009</v>
      </c>
      <c r="G55" s="17">
        <f>(F55-F56)/F56</f>
        <v>7.1764930969147711E-2</v>
      </c>
      <c r="H55" s="17">
        <f>F55/$F$55</f>
        <v>1</v>
      </c>
      <c r="I55" s="6">
        <f t="shared" ref="I55" si="1">SUM(I5+I7+I9+I11+I13+I15+I17+I19+I21+I23+I25+I27+I29+I31+I33+I35+I37+I39+I41+I43+I45+I47+I49+I51+I53)</f>
        <v>348.84000000000003</v>
      </c>
    </row>
    <row r="56" spans="1:9" x14ac:dyDescent="0.3">
      <c r="A56" s="1" t="s">
        <v>36</v>
      </c>
      <c r="B56" s="18">
        <f>SUM(B6+B8+B10+B12+B14+B16+B18+B20+B22+B24+B26+B28+B30+B32+B34+B36+B38+B40+B42+B44+B46+B48+B50+B52+B54)</f>
        <v>783.55000000000007</v>
      </c>
      <c r="C56" s="18">
        <f>SUM(C6+C8+C10+C12+C14+C16+C18+C20+C22+C24+C26+C28+C30+C32+C34+C36+C38+C40+C42+C44+C46+C48+C50+C52+C54)</f>
        <v>96.409999999999982</v>
      </c>
      <c r="D56" s="18">
        <f>SUM(D6+D8+D10+D12+D14+D16+D18+D20+D22+D24+D26+D28+D30+D32+D34+D36+D38+D40+D42+D44+D46+D48+D50+D52+D54)</f>
        <v>206.53</v>
      </c>
      <c r="E56" s="18">
        <f>SUM(E6+E8+E10+E12+E14+E16+E18+E20+E22+E24+E26+E28+E30+E32+E34+E36+E38+E40+E42+E44+E46+E48+E50+E52+E54)</f>
        <v>3774.3800000000006</v>
      </c>
      <c r="F56" s="18">
        <f>SUM(F6+F8+F10+F12+F14+F16+F18+F20+F22+F24+F26+F28+F30+F32+F34+F36+F38+F40+F42+F44+F46+F48+F50+F52+F54)</f>
        <v>4860.87</v>
      </c>
      <c r="G56" s="1"/>
      <c r="H56" s="1"/>
      <c r="I56" s="1"/>
    </row>
    <row r="57" spans="1:9" x14ac:dyDescent="0.3">
      <c r="A57" s="1" t="s">
        <v>37</v>
      </c>
      <c r="B57" s="16">
        <f>(B55-B56)/B56</f>
        <v>0.10848063301639986</v>
      </c>
      <c r="C57" s="16">
        <f t="shared" ref="C57:F57" si="2">(C55-C56)/C56</f>
        <v>0.53925941292397084</v>
      </c>
      <c r="D57" s="16">
        <f t="shared" si="2"/>
        <v>-2.0626543359318489E-2</v>
      </c>
      <c r="E57" s="16">
        <f t="shared" si="2"/>
        <v>5.7257085931993794E-2</v>
      </c>
      <c r="F57" s="16">
        <f t="shared" si="2"/>
        <v>7.1764930969147711E-2</v>
      </c>
      <c r="G57" s="1"/>
      <c r="H57" s="1"/>
      <c r="I57" s="1"/>
    </row>
    <row r="58" spans="1:9" x14ac:dyDescent="0.3">
      <c r="A58" s="1" t="s">
        <v>48</v>
      </c>
      <c r="B58" s="16">
        <f>B55/$F$55</f>
        <v>0.16671753322161886</v>
      </c>
      <c r="C58" s="16">
        <f t="shared" ref="C58:F58" si="3">C55/$F$55</f>
        <v>2.8485270773229217E-2</v>
      </c>
      <c r="D58" s="16">
        <f t="shared" si="3"/>
        <v>3.8825577623322588E-2</v>
      </c>
      <c r="E58" s="16">
        <f t="shared" si="3"/>
        <v>0.76597161838182903</v>
      </c>
      <c r="F58" s="16">
        <f t="shared" si="3"/>
        <v>1</v>
      </c>
      <c r="G58" s="1"/>
      <c r="H58" s="1"/>
      <c r="I58" s="1"/>
    </row>
    <row r="59" spans="1:9" x14ac:dyDescent="0.3">
      <c r="A59" s="1" t="s">
        <v>49</v>
      </c>
      <c r="B59" s="16">
        <f>B56/$F$56</f>
        <v>0.16119542386445226</v>
      </c>
      <c r="C59" s="16">
        <f t="shared" ref="C59:F59" si="4">C56/$F$56</f>
        <v>1.9833898047057416E-2</v>
      </c>
      <c r="D59" s="16">
        <f t="shared" si="4"/>
        <v>4.248827884720225E-2</v>
      </c>
      <c r="E59" s="16">
        <f t="shared" si="4"/>
        <v>0.77648239924128826</v>
      </c>
      <c r="F59" s="16">
        <f t="shared" si="4"/>
        <v>1</v>
      </c>
      <c r="G59" s="1"/>
      <c r="H59" s="1"/>
      <c r="I59" s="1"/>
    </row>
    <row r="61" spans="1:9" ht="64.2" customHeight="1" x14ac:dyDescent="0.3">
      <c r="A61" s="22" t="s">
        <v>76</v>
      </c>
      <c r="B61" s="22"/>
      <c r="C61" s="22"/>
      <c r="D61" s="22"/>
      <c r="E61" s="22"/>
      <c r="F61" s="22"/>
      <c r="G61" s="22"/>
      <c r="H61" s="22"/>
      <c r="I61" s="22"/>
    </row>
  </sheetData>
  <mergeCells count="2">
    <mergeCell ref="A2:I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workbookViewId="0">
      <selection activeCell="K65" sqref="K65"/>
    </sheetView>
  </sheetViews>
  <sheetFormatPr defaultRowHeight="14.4" x14ac:dyDescent="0.3"/>
  <cols>
    <col min="1" max="1" width="39.5546875" customWidth="1"/>
    <col min="2" max="2" width="10.88671875" customWidth="1"/>
    <col min="3" max="3" width="11" customWidth="1"/>
    <col min="4" max="4" width="12.77734375" customWidth="1"/>
    <col min="5" max="5" width="14" customWidth="1"/>
    <col min="6" max="6" width="11.21875" customWidth="1"/>
    <col min="8" max="8" width="10.109375" customWidth="1"/>
  </cols>
  <sheetData>
    <row r="1" spans="1:8" ht="57" customHeight="1" x14ac:dyDescent="0.3">
      <c r="A1" s="7" t="s">
        <v>75</v>
      </c>
      <c r="B1" s="7"/>
      <c r="C1" s="7"/>
      <c r="D1" s="7"/>
      <c r="E1" s="7"/>
      <c r="F1" s="7"/>
      <c r="G1" s="7"/>
      <c r="H1" s="7"/>
    </row>
    <row r="2" spans="1:8" ht="43.2" x14ac:dyDescent="0.3">
      <c r="A2" s="3"/>
      <c r="B2" s="3" t="s">
        <v>54</v>
      </c>
      <c r="C2" s="3" t="s">
        <v>55</v>
      </c>
      <c r="D2" s="3" t="s">
        <v>56</v>
      </c>
      <c r="E2" s="3" t="s">
        <v>4</v>
      </c>
      <c r="F2" s="3" t="s">
        <v>5</v>
      </c>
      <c r="G2" s="3" t="s">
        <v>6</v>
      </c>
      <c r="H2" s="3" t="s">
        <v>7</v>
      </c>
    </row>
    <row r="3" spans="1:8" x14ac:dyDescent="0.3">
      <c r="A3" s="4" t="s">
        <v>8</v>
      </c>
      <c r="B3" s="1"/>
      <c r="C3" s="1"/>
      <c r="D3" s="1"/>
      <c r="E3" s="1"/>
      <c r="F3" s="1"/>
      <c r="G3" s="1"/>
      <c r="H3" s="1"/>
    </row>
    <row r="4" spans="1:8" x14ac:dyDescent="0.3">
      <c r="A4" s="1" t="s">
        <v>9</v>
      </c>
      <c r="B4" s="5">
        <v>0</v>
      </c>
      <c r="C4" s="5">
        <v>0</v>
      </c>
      <c r="D4" s="1">
        <v>74.11</v>
      </c>
      <c r="E4" s="1">
        <v>74.11</v>
      </c>
      <c r="F4" s="16">
        <f>(E4-E5)/E5</f>
        <v>0.23454939197068128</v>
      </c>
      <c r="G4" s="16">
        <f>E4/$E$65</f>
        <v>2.6108759134630798E-3</v>
      </c>
      <c r="H4" s="1">
        <v>14.08</v>
      </c>
    </row>
    <row r="5" spans="1:8" x14ac:dyDescent="0.3">
      <c r="A5" s="1" t="s">
        <v>10</v>
      </c>
      <c r="B5" s="5">
        <v>0</v>
      </c>
      <c r="C5" s="5">
        <v>0</v>
      </c>
      <c r="D5" s="1">
        <v>60.03</v>
      </c>
      <c r="E5" s="1">
        <v>60.03</v>
      </c>
      <c r="F5" s="1"/>
      <c r="G5" s="1"/>
      <c r="H5" s="1"/>
    </row>
    <row r="6" spans="1:8" x14ac:dyDescent="0.3">
      <c r="A6" s="1" t="s">
        <v>11</v>
      </c>
      <c r="B6" s="1">
        <v>1631.15</v>
      </c>
      <c r="C6" s="1">
        <v>42.97</v>
      </c>
      <c r="D6" s="1">
        <v>862.88</v>
      </c>
      <c r="E6" s="1">
        <v>2537</v>
      </c>
      <c r="F6" s="16">
        <f>(E6-E7)/E7</f>
        <v>2.0909120175127981E-2</v>
      </c>
      <c r="G6" s="16">
        <f>E6/$E$65</f>
        <v>8.937784634267755E-2</v>
      </c>
      <c r="H6" s="1">
        <v>51.96</v>
      </c>
    </row>
    <row r="7" spans="1:8" x14ac:dyDescent="0.3">
      <c r="A7" s="1" t="s">
        <v>10</v>
      </c>
      <c r="B7" s="1">
        <v>1704.57</v>
      </c>
      <c r="C7" s="1">
        <v>29.72</v>
      </c>
      <c r="D7" s="1">
        <v>750.75</v>
      </c>
      <c r="E7" s="1">
        <v>2485.04</v>
      </c>
      <c r="F7" s="1"/>
      <c r="G7" s="1"/>
      <c r="H7" s="1"/>
    </row>
    <row r="8" spans="1:8" x14ac:dyDescent="0.3">
      <c r="A8" s="1" t="s">
        <v>12</v>
      </c>
      <c r="B8" s="1">
        <v>0.63</v>
      </c>
      <c r="C8" s="5">
        <v>0</v>
      </c>
      <c r="D8" s="1">
        <v>36.68</v>
      </c>
      <c r="E8" s="1">
        <v>37.31</v>
      </c>
      <c r="F8" s="16">
        <f>(E8-E9)/E9</f>
        <v>-0.93535252022941096</v>
      </c>
      <c r="G8" s="16">
        <f>E8/$E$65</f>
        <v>1.3144215400257388E-3</v>
      </c>
      <c r="H8" s="1">
        <v>-539.82000000000005</v>
      </c>
    </row>
    <row r="9" spans="1:8" x14ac:dyDescent="0.3">
      <c r="A9" s="1" t="s">
        <v>10</v>
      </c>
      <c r="B9" s="1">
        <v>517.52</v>
      </c>
      <c r="C9" s="5">
        <v>0</v>
      </c>
      <c r="D9" s="1">
        <v>59.61</v>
      </c>
      <c r="E9" s="1">
        <v>577.13</v>
      </c>
      <c r="F9" s="1"/>
      <c r="G9" s="1"/>
      <c r="H9" s="1"/>
    </row>
    <row r="10" spans="1:8" x14ac:dyDescent="0.3">
      <c r="A10" s="1" t="s">
        <v>13</v>
      </c>
      <c r="B10" s="1">
        <v>249.03</v>
      </c>
      <c r="C10" s="5">
        <v>0</v>
      </c>
      <c r="D10" s="1">
        <v>210.42</v>
      </c>
      <c r="E10" s="1">
        <v>459.45</v>
      </c>
      <c r="F10" s="16">
        <f>(E10-E11)/E11</f>
        <v>-0.15405435262925324</v>
      </c>
      <c r="G10" s="16">
        <f>E10/$E$65</f>
        <v>1.6186303311842017E-2</v>
      </c>
      <c r="H10" s="1">
        <v>-83.67</v>
      </c>
    </row>
    <row r="11" spans="1:8" x14ac:dyDescent="0.3">
      <c r="A11" s="1" t="s">
        <v>10</v>
      </c>
      <c r="B11" s="1">
        <v>293.07</v>
      </c>
      <c r="C11" s="5">
        <v>0</v>
      </c>
      <c r="D11" s="1">
        <v>250.05</v>
      </c>
      <c r="E11" s="1">
        <v>543.12</v>
      </c>
      <c r="F11" s="1"/>
      <c r="G11" s="1"/>
      <c r="H11" s="1"/>
    </row>
    <row r="12" spans="1:8" x14ac:dyDescent="0.3">
      <c r="A12" s="1" t="s">
        <v>14</v>
      </c>
      <c r="B12" s="5">
        <v>0</v>
      </c>
      <c r="C12" s="5">
        <v>0</v>
      </c>
      <c r="D12" s="1">
        <v>183.25</v>
      </c>
      <c r="E12" s="1">
        <v>183.25</v>
      </c>
      <c r="F12" s="16">
        <f>(E12-E13)/E13</f>
        <v>0.29231311706629043</v>
      </c>
      <c r="G12" s="16">
        <f>E12/$E$65</f>
        <v>6.455849563380237E-3</v>
      </c>
      <c r="H12" s="1">
        <v>41.45</v>
      </c>
    </row>
    <row r="13" spans="1:8" x14ac:dyDescent="0.3">
      <c r="A13" s="1" t="s">
        <v>10</v>
      </c>
      <c r="B13" s="5">
        <v>0</v>
      </c>
      <c r="C13" s="5">
        <v>0</v>
      </c>
      <c r="D13" s="1">
        <v>141.80000000000001</v>
      </c>
      <c r="E13" s="1">
        <v>141.80000000000001</v>
      </c>
      <c r="F13" s="1"/>
      <c r="G13" s="1"/>
      <c r="H13" s="1"/>
    </row>
    <row r="14" spans="1:8" x14ac:dyDescent="0.3">
      <c r="A14" s="1" t="s">
        <v>15</v>
      </c>
      <c r="B14" s="1">
        <v>1233.1199999999999</v>
      </c>
      <c r="C14" s="1">
        <v>141.55000000000001</v>
      </c>
      <c r="D14" s="1">
        <v>234.51</v>
      </c>
      <c r="E14" s="1">
        <v>1609.18</v>
      </c>
      <c r="F14" s="16">
        <f>(E14-E15)/E15</f>
        <v>-0.46824182542174048</v>
      </c>
      <c r="G14" s="16">
        <f>E14/$E$65</f>
        <v>5.6690990452388595E-2</v>
      </c>
      <c r="H14" s="1">
        <v>-1416.97</v>
      </c>
    </row>
    <row r="15" spans="1:8" x14ac:dyDescent="0.3">
      <c r="A15" s="1" t="s">
        <v>10</v>
      </c>
      <c r="B15" s="1">
        <v>2622.51</v>
      </c>
      <c r="C15" s="1">
        <v>117.25</v>
      </c>
      <c r="D15" s="1">
        <v>286.39</v>
      </c>
      <c r="E15" s="1">
        <v>3026.15</v>
      </c>
      <c r="F15" s="1"/>
      <c r="G15" s="1"/>
      <c r="H15" s="1"/>
    </row>
    <row r="16" spans="1:8" x14ac:dyDescent="0.3">
      <c r="A16" s="1" t="s">
        <v>16</v>
      </c>
      <c r="B16" s="1">
        <v>712.47</v>
      </c>
      <c r="C16" s="1">
        <v>121.97</v>
      </c>
      <c r="D16" s="1">
        <v>485.05</v>
      </c>
      <c r="E16" s="1">
        <v>1319.49</v>
      </c>
      <c r="F16" s="16">
        <f>(E16-E17)/E17</f>
        <v>-0.355981921477519</v>
      </c>
      <c r="G16" s="16">
        <f>E16/$E$65</f>
        <v>4.6485287532794482E-2</v>
      </c>
      <c r="H16" s="1">
        <v>-729.35</v>
      </c>
    </row>
    <row r="17" spans="1:8" x14ac:dyDescent="0.3">
      <c r="A17" s="1" t="s">
        <v>10</v>
      </c>
      <c r="B17" s="1">
        <v>1418.33</v>
      </c>
      <c r="C17" s="1">
        <v>74.11</v>
      </c>
      <c r="D17" s="1">
        <v>556.4</v>
      </c>
      <c r="E17" s="1">
        <v>2048.84</v>
      </c>
      <c r="F17" s="1"/>
      <c r="G17" s="1"/>
      <c r="H17" s="1"/>
    </row>
    <row r="18" spans="1:8" x14ac:dyDescent="0.3">
      <c r="A18" s="1" t="s">
        <v>17</v>
      </c>
      <c r="B18" s="1">
        <v>713.84</v>
      </c>
      <c r="C18" s="1">
        <v>32.229999999999997</v>
      </c>
      <c r="D18" s="1">
        <v>492.96</v>
      </c>
      <c r="E18" s="1">
        <v>1239.03</v>
      </c>
      <c r="F18" s="16">
        <f>(E18-E19)/E19</f>
        <v>-7.8102678571428594E-2</v>
      </c>
      <c r="G18" s="16">
        <f>E18/$E$65</f>
        <v>4.3650702780436645E-2</v>
      </c>
      <c r="H18" s="1">
        <v>-104.97</v>
      </c>
    </row>
    <row r="19" spans="1:8" x14ac:dyDescent="0.3">
      <c r="A19" s="1" t="s">
        <v>10</v>
      </c>
      <c r="B19" s="1">
        <v>830.59</v>
      </c>
      <c r="C19" s="1">
        <v>29.45</v>
      </c>
      <c r="D19" s="1">
        <v>483.96</v>
      </c>
      <c r="E19" s="1">
        <v>1344</v>
      </c>
      <c r="F19" s="1"/>
      <c r="G19" s="1"/>
      <c r="H19" s="1"/>
    </row>
    <row r="20" spans="1:8" x14ac:dyDescent="0.3">
      <c r="A20" s="1" t="s">
        <v>18</v>
      </c>
      <c r="B20" s="1">
        <v>2278.59</v>
      </c>
      <c r="C20" s="5">
        <v>0</v>
      </c>
      <c r="D20" s="1">
        <v>78.89</v>
      </c>
      <c r="E20" s="1">
        <v>2357.48</v>
      </c>
      <c r="F20" s="16">
        <f>(E20-E21)/E21</f>
        <v>-0.35034887181578689</v>
      </c>
      <c r="G20" s="16">
        <f>E20/$E$65</f>
        <v>8.3053403703561485E-2</v>
      </c>
      <c r="H20" s="1">
        <v>-1271.3599999999999</v>
      </c>
    </row>
    <row r="21" spans="1:8" x14ac:dyDescent="0.3">
      <c r="A21" s="1" t="s">
        <v>10</v>
      </c>
      <c r="B21" s="1">
        <v>3553.49</v>
      </c>
      <c r="C21" s="5">
        <v>0</v>
      </c>
      <c r="D21" s="1">
        <v>75.349999999999994</v>
      </c>
      <c r="E21" s="1">
        <v>3628.84</v>
      </c>
      <c r="F21" s="1"/>
      <c r="G21" s="1"/>
      <c r="H21" s="1"/>
    </row>
    <row r="22" spans="1:8" x14ac:dyDescent="0.3">
      <c r="A22" s="1" t="s">
        <v>19</v>
      </c>
      <c r="B22" s="1">
        <v>653.29</v>
      </c>
      <c r="C22" s="5">
        <v>0</v>
      </c>
      <c r="D22" s="5">
        <v>0</v>
      </c>
      <c r="E22" s="1">
        <v>653.29</v>
      </c>
      <c r="F22" s="16">
        <f>(E22-E23)/E23</f>
        <v>-0.11075871831867803</v>
      </c>
      <c r="G22" s="16">
        <f>E22/$E$65</f>
        <v>2.3015235804969576E-2</v>
      </c>
      <c r="H22" s="1">
        <v>-81.37</v>
      </c>
    </row>
    <row r="23" spans="1:8" x14ac:dyDescent="0.3">
      <c r="A23" s="1" t="s">
        <v>10</v>
      </c>
      <c r="B23" s="1">
        <v>734.66</v>
      </c>
      <c r="C23" s="5">
        <v>0</v>
      </c>
      <c r="D23" s="5">
        <v>0</v>
      </c>
      <c r="E23" s="1">
        <v>734.66</v>
      </c>
      <c r="F23" s="1"/>
      <c r="G23" s="1"/>
      <c r="H23" s="1"/>
    </row>
    <row r="24" spans="1:8" x14ac:dyDescent="0.3">
      <c r="A24" s="1" t="s">
        <v>20</v>
      </c>
      <c r="B24" s="5">
        <v>0</v>
      </c>
      <c r="C24" s="5">
        <v>0</v>
      </c>
      <c r="D24" s="1">
        <v>55.85</v>
      </c>
      <c r="E24" s="1">
        <v>55.85</v>
      </c>
      <c r="F24" s="16">
        <f>(E24-E25)/E25</f>
        <v>0.16039891959276956</v>
      </c>
      <c r="G24" s="16">
        <f>E24/$E$65</f>
        <v>1.9675808901216166E-3</v>
      </c>
      <c r="H24" s="1">
        <v>7.72</v>
      </c>
    </row>
    <row r="25" spans="1:8" x14ac:dyDescent="0.3">
      <c r="A25" s="1" t="s">
        <v>10</v>
      </c>
      <c r="B25" s="5">
        <v>0</v>
      </c>
      <c r="C25" s="5">
        <v>0</v>
      </c>
      <c r="D25" s="1">
        <v>48.13</v>
      </c>
      <c r="E25" s="1">
        <v>48.13</v>
      </c>
      <c r="F25" s="1"/>
      <c r="G25" s="1"/>
      <c r="H25" s="1"/>
    </row>
    <row r="26" spans="1:8" x14ac:dyDescent="0.3">
      <c r="A26" s="1" t="s">
        <v>21</v>
      </c>
      <c r="B26" s="5">
        <v>0</v>
      </c>
      <c r="C26" s="5">
        <v>0</v>
      </c>
      <c r="D26" s="1">
        <v>30.21</v>
      </c>
      <c r="E26" s="1">
        <v>30.21</v>
      </c>
      <c r="F26" s="16">
        <f>(E26-E27)/E27</f>
        <v>9.1375838926174495</v>
      </c>
      <c r="G26" s="16">
        <f>E26/$E$65</f>
        <v>1.0642903973245128E-3</v>
      </c>
      <c r="H26" s="1">
        <v>27.23</v>
      </c>
    </row>
    <row r="27" spans="1:8" x14ac:dyDescent="0.3">
      <c r="A27" s="1" t="s">
        <v>10</v>
      </c>
      <c r="B27" s="5">
        <v>0</v>
      </c>
      <c r="C27" s="5">
        <v>0</v>
      </c>
      <c r="D27" s="1">
        <v>2.98</v>
      </c>
      <c r="E27" s="1">
        <v>2.98</v>
      </c>
      <c r="F27" s="1"/>
      <c r="G27" s="1"/>
      <c r="H27" s="1"/>
    </row>
    <row r="28" spans="1:8" x14ac:dyDescent="0.3">
      <c r="A28" s="1" t="s">
        <v>22</v>
      </c>
      <c r="B28" s="1">
        <v>1.6</v>
      </c>
      <c r="C28" s="5">
        <v>0</v>
      </c>
      <c r="D28" s="1">
        <v>414.08</v>
      </c>
      <c r="E28" s="1">
        <v>415.68</v>
      </c>
      <c r="F28" s="16">
        <f>(E28-E29)/E29</f>
        <v>0.1032432719358778</v>
      </c>
      <c r="G28" s="16">
        <f>E28/$E$65</f>
        <v>1.4644297661696573E-2</v>
      </c>
      <c r="H28" s="1">
        <v>38.9</v>
      </c>
    </row>
    <row r="29" spans="1:8" x14ac:dyDescent="0.3">
      <c r="A29" s="1" t="s">
        <v>10</v>
      </c>
      <c r="B29" s="1">
        <v>5.47</v>
      </c>
      <c r="C29" s="5">
        <v>0</v>
      </c>
      <c r="D29" s="1">
        <v>371.31</v>
      </c>
      <c r="E29" s="1">
        <v>376.78</v>
      </c>
      <c r="F29" s="1"/>
      <c r="G29" s="1"/>
      <c r="H29" s="1"/>
    </row>
    <row r="30" spans="1:8" x14ac:dyDescent="0.3">
      <c r="A30" s="1" t="s">
        <v>23</v>
      </c>
      <c r="B30" s="5">
        <v>0</v>
      </c>
      <c r="C30" s="5">
        <v>0</v>
      </c>
      <c r="D30" s="5">
        <v>0</v>
      </c>
      <c r="E30" s="5">
        <v>0</v>
      </c>
      <c r="F30" s="5">
        <v>0</v>
      </c>
      <c r="G30" s="5">
        <v>0</v>
      </c>
      <c r="H30" s="5">
        <v>0</v>
      </c>
    </row>
    <row r="31" spans="1:8" x14ac:dyDescent="0.3">
      <c r="A31" s="1" t="s">
        <v>10</v>
      </c>
      <c r="B31" s="5">
        <v>0</v>
      </c>
      <c r="C31" s="5">
        <v>0</v>
      </c>
      <c r="D31" s="5">
        <v>0</v>
      </c>
      <c r="E31" s="5">
        <v>0</v>
      </c>
      <c r="F31" s="5"/>
      <c r="G31" s="5"/>
      <c r="H31" s="5"/>
    </row>
    <row r="32" spans="1:8" x14ac:dyDescent="0.3">
      <c r="A32" s="1" t="s">
        <v>24</v>
      </c>
      <c r="B32" s="5">
        <v>0</v>
      </c>
      <c r="C32" s="5">
        <v>0</v>
      </c>
      <c r="D32" s="1">
        <v>2.93</v>
      </c>
      <c r="E32" s="1">
        <v>2.93</v>
      </c>
      <c r="F32" s="16">
        <f>(E32-E33)/E33</f>
        <v>19.928571428571427</v>
      </c>
      <c r="G32" s="16">
        <f>E32/$E$65</f>
        <v>1.0322313353726656E-4</v>
      </c>
      <c r="H32" s="1">
        <v>2.79</v>
      </c>
    </row>
    <row r="33" spans="1:8" x14ac:dyDescent="0.3">
      <c r="A33" s="1" t="s">
        <v>10</v>
      </c>
      <c r="B33" s="5">
        <v>0</v>
      </c>
      <c r="C33" s="5">
        <v>0</v>
      </c>
      <c r="D33" s="1">
        <v>0.14000000000000001</v>
      </c>
      <c r="E33" s="1">
        <v>0.14000000000000001</v>
      </c>
      <c r="F33" s="1"/>
      <c r="G33" s="1"/>
      <c r="H33" s="1"/>
    </row>
    <row r="34" spans="1:8" x14ac:dyDescent="0.3">
      <c r="A34" s="1" t="s">
        <v>25</v>
      </c>
      <c r="B34" s="5">
        <v>0</v>
      </c>
      <c r="C34" s="5">
        <v>0</v>
      </c>
      <c r="D34" s="1">
        <v>23.58</v>
      </c>
      <c r="E34" s="1">
        <v>23.58</v>
      </c>
      <c r="F34" s="16">
        <f>(E34-E35)/E35</f>
        <v>0.43868212324588146</v>
      </c>
      <c r="G34" s="16">
        <f>E34/$E$65</f>
        <v>8.3071723167533953E-4</v>
      </c>
      <c r="H34" s="1">
        <v>7.19</v>
      </c>
    </row>
    <row r="35" spans="1:8" x14ac:dyDescent="0.3">
      <c r="A35" s="1" t="s">
        <v>10</v>
      </c>
      <c r="B35" s="5">
        <v>0</v>
      </c>
      <c r="C35" s="5">
        <v>0</v>
      </c>
      <c r="D35" s="1">
        <v>16.39</v>
      </c>
      <c r="E35" s="1">
        <v>16.39</v>
      </c>
      <c r="F35" s="1"/>
      <c r="G35" s="1"/>
      <c r="H35" s="1"/>
    </row>
    <row r="36" spans="1:8" x14ac:dyDescent="0.3">
      <c r="A36" s="1" t="s">
        <v>26</v>
      </c>
      <c r="B36" s="1">
        <v>1457.74</v>
      </c>
      <c r="C36" s="1">
        <v>39.53</v>
      </c>
      <c r="D36" s="1">
        <v>228.55</v>
      </c>
      <c r="E36" s="1">
        <v>1725.82</v>
      </c>
      <c r="F36" s="16">
        <f>(E36-E37)/E37</f>
        <v>-0.21373510223420933</v>
      </c>
      <c r="G36" s="16">
        <f>E36/$E$65</f>
        <v>6.0800187140370422E-2</v>
      </c>
      <c r="H36" s="1">
        <v>-469.14</v>
      </c>
    </row>
    <row r="37" spans="1:8" x14ac:dyDescent="0.3">
      <c r="A37" s="1" t="s">
        <v>10</v>
      </c>
      <c r="B37" s="1">
        <v>2023.32</v>
      </c>
      <c r="C37" s="1">
        <v>26.92</v>
      </c>
      <c r="D37" s="1">
        <v>144.72</v>
      </c>
      <c r="E37" s="1">
        <v>2194.96</v>
      </c>
      <c r="F37" s="1"/>
      <c r="G37" s="1"/>
      <c r="H37" s="1"/>
    </row>
    <row r="38" spans="1:8" x14ac:dyDescent="0.3">
      <c r="A38" s="1" t="s">
        <v>27</v>
      </c>
      <c r="B38" s="5">
        <v>0</v>
      </c>
      <c r="C38" s="5">
        <v>0</v>
      </c>
      <c r="D38" s="1">
        <v>40.909999999999997</v>
      </c>
      <c r="E38" s="1">
        <v>40.909999999999997</v>
      </c>
      <c r="F38" s="16">
        <f>(E38-E39)/E39</f>
        <v>1.0262506191183751</v>
      </c>
      <c r="G38" s="16">
        <f>E38/$E$65</f>
        <v>1.441248598296783E-3</v>
      </c>
      <c r="H38" s="1">
        <v>20.72</v>
      </c>
    </row>
    <row r="39" spans="1:8" x14ac:dyDescent="0.3">
      <c r="A39" s="1" t="s">
        <v>10</v>
      </c>
      <c r="B39" s="5">
        <v>0</v>
      </c>
      <c r="C39" s="5">
        <v>0</v>
      </c>
      <c r="D39" s="1">
        <v>20.190000000000001</v>
      </c>
      <c r="E39" s="1">
        <v>20.190000000000001</v>
      </c>
      <c r="F39" s="1"/>
      <c r="G39" s="1"/>
      <c r="H39" s="1"/>
    </row>
    <row r="40" spans="1:8" x14ac:dyDescent="0.3">
      <c r="A40" s="1" t="s">
        <v>28</v>
      </c>
      <c r="B40" s="1">
        <v>445.07</v>
      </c>
      <c r="C40" s="1">
        <v>270.67</v>
      </c>
      <c r="D40" s="1">
        <v>506.13</v>
      </c>
      <c r="E40" s="1">
        <v>1221.8699999999999</v>
      </c>
      <c r="F40" s="16">
        <f>(E40-E41)/E41</f>
        <v>0.26927751519243748</v>
      </c>
      <c r="G40" s="16">
        <f>E40/$E$65</f>
        <v>4.304616046934466E-2</v>
      </c>
      <c r="H40" s="1">
        <v>259.22000000000003</v>
      </c>
    </row>
    <row r="41" spans="1:8" x14ac:dyDescent="0.3">
      <c r="A41" s="1" t="s">
        <v>10</v>
      </c>
      <c r="B41" s="1">
        <v>512.41999999999996</v>
      </c>
      <c r="C41" s="1">
        <v>124.09</v>
      </c>
      <c r="D41" s="1">
        <v>326.14</v>
      </c>
      <c r="E41" s="1">
        <v>962.65</v>
      </c>
      <c r="F41" s="1"/>
      <c r="G41" s="1"/>
      <c r="H41" s="1"/>
    </row>
    <row r="42" spans="1:8" x14ac:dyDescent="0.3">
      <c r="A42" s="1" t="s">
        <v>29</v>
      </c>
      <c r="B42" s="1">
        <v>5.12</v>
      </c>
      <c r="C42" s="1">
        <v>106.58</v>
      </c>
      <c r="D42" s="1">
        <v>1373.88</v>
      </c>
      <c r="E42" s="1">
        <v>1485.58</v>
      </c>
      <c r="F42" s="16">
        <f>(E42-E43)/E43</f>
        <v>0.20303516188069906</v>
      </c>
      <c r="G42" s="16">
        <f>E42/$E$65</f>
        <v>5.2336594785082742E-2</v>
      </c>
      <c r="H42" s="1">
        <v>250.72</v>
      </c>
    </row>
    <row r="43" spans="1:8" x14ac:dyDescent="0.3">
      <c r="A43" s="1" t="s">
        <v>10</v>
      </c>
      <c r="B43" s="1">
        <v>0.11</v>
      </c>
      <c r="C43" s="1">
        <v>224.41</v>
      </c>
      <c r="D43" s="1">
        <v>1010.34</v>
      </c>
      <c r="E43" s="1">
        <v>1234.8599999999999</v>
      </c>
      <c r="F43" s="1"/>
      <c r="G43" s="1"/>
      <c r="H43" s="1"/>
    </row>
    <row r="44" spans="1:8" x14ac:dyDescent="0.3">
      <c r="A44" s="1" t="s">
        <v>30</v>
      </c>
      <c r="B44" s="1">
        <v>267</v>
      </c>
      <c r="C44" s="5">
        <v>0</v>
      </c>
      <c r="D44" s="1">
        <v>337.45</v>
      </c>
      <c r="E44" s="1">
        <v>604.45000000000005</v>
      </c>
      <c r="F44" s="16">
        <f>(E44-E45)/E45</f>
        <v>-0.74797361530379092</v>
      </c>
      <c r="G44" s="16">
        <f>E44/$E$65</f>
        <v>2.129461538109241E-2</v>
      </c>
      <c r="H44" s="1">
        <v>-1793.91</v>
      </c>
    </row>
    <row r="45" spans="1:8" x14ac:dyDescent="0.3">
      <c r="A45" s="1" t="s">
        <v>10</v>
      </c>
      <c r="B45" s="1">
        <v>1996.16</v>
      </c>
      <c r="C45" s="5">
        <v>0</v>
      </c>
      <c r="D45" s="1">
        <v>402.2</v>
      </c>
      <c r="E45" s="1">
        <v>2398.36</v>
      </c>
      <c r="F45" s="1"/>
      <c r="G45" s="1"/>
      <c r="H45" s="1"/>
    </row>
    <row r="46" spans="1:8" x14ac:dyDescent="0.3">
      <c r="A46" s="1" t="s">
        <v>31</v>
      </c>
      <c r="B46" s="1">
        <v>9.3800000000000008</v>
      </c>
      <c r="C46" s="5">
        <v>0</v>
      </c>
      <c r="D46" s="1">
        <v>462.43</v>
      </c>
      <c r="E46" s="1">
        <v>471.81</v>
      </c>
      <c r="F46" s="16">
        <f>(E46-E47)/E47</f>
        <v>-0.6055628009630819</v>
      </c>
      <c r="G46" s="16">
        <f>E46/$E$65</f>
        <v>1.6621742878572602E-2</v>
      </c>
      <c r="H46" s="1">
        <v>-724.35</v>
      </c>
    </row>
    <row r="47" spans="1:8" x14ac:dyDescent="0.3">
      <c r="A47" s="1" t="s">
        <v>10</v>
      </c>
      <c r="B47" s="1">
        <v>764.79</v>
      </c>
      <c r="C47" s="5">
        <v>0</v>
      </c>
      <c r="D47" s="1">
        <v>431.37</v>
      </c>
      <c r="E47" s="1">
        <v>1196.1600000000001</v>
      </c>
      <c r="F47" s="1"/>
      <c r="G47" s="1"/>
      <c r="H47" s="1"/>
    </row>
    <row r="48" spans="1:8" x14ac:dyDescent="0.3">
      <c r="A48" s="1" t="s">
        <v>32</v>
      </c>
      <c r="B48" s="1">
        <v>360.83</v>
      </c>
      <c r="C48" s="1">
        <v>15.13</v>
      </c>
      <c r="D48" s="1">
        <v>81.91</v>
      </c>
      <c r="E48" s="1">
        <v>457.87</v>
      </c>
      <c r="F48" s="16">
        <f>(E48-E49)/E49</f>
        <v>-0.6015819425349368</v>
      </c>
      <c r="G48" s="16">
        <f>E48/$E$65</f>
        <v>1.6130640325156393E-2</v>
      </c>
      <c r="H48" s="1">
        <v>-691.35</v>
      </c>
    </row>
    <row r="49" spans="1:8" x14ac:dyDescent="0.3">
      <c r="A49" s="1" t="s">
        <v>10</v>
      </c>
      <c r="B49" s="1">
        <v>1091.98</v>
      </c>
      <c r="C49" s="1">
        <v>10.210000000000001</v>
      </c>
      <c r="D49" s="1">
        <v>47.03</v>
      </c>
      <c r="E49" s="1">
        <v>1149.22</v>
      </c>
      <c r="F49" s="1"/>
      <c r="G49" s="1"/>
      <c r="H49" s="1"/>
    </row>
    <row r="50" spans="1:8" x14ac:dyDescent="0.3">
      <c r="A50" s="1" t="s">
        <v>33</v>
      </c>
      <c r="B50" s="5">
        <v>0</v>
      </c>
      <c r="C50" s="5">
        <v>0</v>
      </c>
      <c r="D50" s="1">
        <v>38.04</v>
      </c>
      <c r="E50" s="1">
        <v>38.04</v>
      </c>
      <c r="F50" s="16">
        <f>(E50-E51)/E51</f>
        <v>17.114285714285714</v>
      </c>
      <c r="G50" s="16">
        <f>E50/$E$65</f>
        <v>1.3401392490640339E-3</v>
      </c>
      <c r="H50" s="1">
        <v>35.94</v>
      </c>
    </row>
    <row r="51" spans="1:8" x14ac:dyDescent="0.3">
      <c r="A51" s="1" t="s">
        <v>10</v>
      </c>
      <c r="B51" s="5">
        <v>0</v>
      </c>
      <c r="C51" s="5">
        <v>0</v>
      </c>
      <c r="D51" s="1">
        <v>2.1</v>
      </c>
      <c r="E51" s="1">
        <v>2.1</v>
      </c>
      <c r="F51" s="1"/>
      <c r="G51" s="1"/>
      <c r="H51" s="1"/>
    </row>
    <row r="52" spans="1:8" x14ac:dyDescent="0.3">
      <c r="A52" s="1" t="s">
        <v>34</v>
      </c>
      <c r="B52" s="5">
        <v>0</v>
      </c>
      <c r="C52" s="5">
        <v>0</v>
      </c>
      <c r="D52" s="1">
        <v>56.13</v>
      </c>
      <c r="E52" s="1">
        <v>56.13</v>
      </c>
      <c r="F52" s="16">
        <f>(E52-E53)/E53</f>
        <v>0.68104222821203964</v>
      </c>
      <c r="G52" s="16">
        <f>E52/$E$65</f>
        <v>1.977445216876031E-3</v>
      </c>
      <c r="H52" s="1">
        <v>22.74</v>
      </c>
    </row>
    <row r="53" spans="1:8" x14ac:dyDescent="0.3">
      <c r="A53" s="1" t="s">
        <v>10</v>
      </c>
      <c r="B53" s="5">
        <v>0</v>
      </c>
      <c r="C53" s="5">
        <v>0</v>
      </c>
      <c r="D53" s="1">
        <v>33.39</v>
      </c>
      <c r="E53" s="1">
        <v>33.39</v>
      </c>
      <c r="F53" s="1"/>
      <c r="G53" s="1"/>
      <c r="H53" s="1"/>
    </row>
    <row r="54" spans="1:8" x14ac:dyDescent="0.3">
      <c r="A54" s="4" t="s">
        <v>35</v>
      </c>
      <c r="B54" s="6">
        <f t="shared" ref="B54:E54" si="0">SUM(B4+B6+B8+B10+B12+B14+B16+B18+B20+B22+B24+B26+B28+B30+B32+B34+B36+B38+B40+B42+B44+B46+B48+B50+B52)</f>
        <v>10018.86</v>
      </c>
      <c r="C54" s="6">
        <f t="shared" si="0"/>
        <v>770.63000000000011</v>
      </c>
      <c r="D54" s="6">
        <f t="shared" si="0"/>
        <v>6310.83</v>
      </c>
      <c r="E54" s="6">
        <f t="shared" si="0"/>
        <v>17100.32</v>
      </c>
      <c r="F54" s="17">
        <f>(E54-E55)/E55</f>
        <v>-0.29413124455129047</v>
      </c>
      <c r="G54" s="16">
        <f>E54/$E$65</f>
        <v>0.60243980030375077</v>
      </c>
      <c r="H54" s="6">
        <f t="shared" ref="H54" si="1">SUM(H4+H6+H8+H10+H12+H14+H16+H18+H20+H22+H24+H26+H28+H30+H32+H34+H36+H38+H40+H42+H44+H46+H48+H50+H52)</f>
        <v>-7125.6</v>
      </c>
    </row>
    <row r="55" spans="1:8" x14ac:dyDescent="0.3">
      <c r="A55" s="1" t="s">
        <v>36</v>
      </c>
      <c r="B55" s="14">
        <f>SUM(B5+B7+B9+B11+B13+B15+B17+B19+B21+B23+B25+B27+B29+B31+B33+B35+B37+B39+B41+B43+B45+B47+B49+B51+B53)</f>
        <v>18068.989999999998</v>
      </c>
      <c r="C55" s="14">
        <f t="shared" ref="C55:E55" si="2">SUM(C5+C7+C9+C11+C13+C15+C17+C19+C21+C23+C25+C27+C29+C31+C33+C35+C37+C39+C41+C43+C45+C47+C49+C51+C53)</f>
        <v>636.16</v>
      </c>
      <c r="D55" s="14">
        <f t="shared" si="2"/>
        <v>5520.7699999999995</v>
      </c>
      <c r="E55" s="14">
        <f t="shared" si="2"/>
        <v>24225.919999999998</v>
      </c>
      <c r="F55" s="1"/>
      <c r="G55" s="1"/>
      <c r="H55" s="1"/>
    </row>
    <row r="56" spans="1:8" x14ac:dyDescent="0.3">
      <c r="A56" s="1" t="s">
        <v>37</v>
      </c>
      <c r="B56" s="13">
        <f>(B54-B55)/B55</f>
        <v>-0.44552185816694778</v>
      </c>
      <c r="C56" s="13">
        <f t="shared" ref="C56:E56" si="3">(C54-C55)/C55</f>
        <v>0.21137764084507066</v>
      </c>
      <c r="D56" s="13">
        <f t="shared" si="3"/>
        <v>0.14310684922574216</v>
      </c>
      <c r="E56" s="13">
        <f t="shared" si="3"/>
        <v>-0.29413124455129047</v>
      </c>
      <c r="F56" s="1"/>
      <c r="G56" s="1"/>
      <c r="H56" s="1"/>
    </row>
    <row r="57" spans="1:8" x14ac:dyDescent="0.3">
      <c r="A57" s="4" t="s">
        <v>57</v>
      </c>
      <c r="B57" s="1"/>
      <c r="C57" s="1"/>
      <c r="D57" s="1"/>
      <c r="E57" s="1"/>
      <c r="F57" s="1"/>
      <c r="G57" s="1"/>
      <c r="H57" s="1"/>
    </row>
    <row r="58" spans="1:8" x14ac:dyDescent="0.3">
      <c r="A58" s="1" t="s">
        <v>58</v>
      </c>
      <c r="B58" s="1">
        <v>10064.4</v>
      </c>
      <c r="C58" s="1">
        <v>0</v>
      </c>
      <c r="D58" s="1">
        <v>76.989999999999995</v>
      </c>
      <c r="E58" s="1">
        <v>10141.39</v>
      </c>
      <c r="F58" s="16">
        <f>(E58-E59)/E59</f>
        <v>0.21642135666367199</v>
      </c>
      <c r="G58" s="16">
        <f>E58/$E$65</f>
        <v>0.35727851679982919</v>
      </c>
      <c r="H58" s="1">
        <v>1804.32</v>
      </c>
    </row>
    <row r="59" spans="1:8" x14ac:dyDescent="0.3">
      <c r="A59" s="1" t="s">
        <v>10</v>
      </c>
      <c r="B59" s="1">
        <v>8271.07</v>
      </c>
      <c r="C59" s="1">
        <v>0</v>
      </c>
      <c r="D59" s="1">
        <v>66</v>
      </c>
      <c r="E59" s="1">
        <v>8337.07</v>
      </c>
      <c r="F59" s="1"/>
      <c r="G59" s="1"/>
      <c r="H59" s="1"/>
    </row>
    <row r="60" spans="1:8" x14ac:dyDescent="0.3">
      <c r="A60" s="1" t="s">
        <v>59</v>
      </c>
      <c r="B60" s="1">
        <v>0</v>
      </c>
      <c r="C60" s="1">
        <v>1143.4000000000001</v>
      </c>
      <c r="D60" s="1">
        <v>0</v>
      </c>
      <c r="E60" s="1">
        <v>1143.4000000000001</v>
      </c>
      <c r="F60" s="16">
        <f>(E60-E61)/E61</f>
        <v>6.2353083276812132E-2</v>
      </c>
      <c r="G60" s="16">
        <f>E60/$E$65</f>
        <v>4.0281682896419993E-2</v>
      </c>
      <c r="H60" s="1">
        <v>67.11</v>
      </c>
    </row>
    <row r="61" spans="1:8" x14ac:dyDescent="0.3">
      <c r="A61" s="1" t="s">
        <v>10</v>
      </c>
      <c r="B61" s="1">
        <v>0</v>
      </c>
      <c r="C61" s="1">
        <v>1076.29</v>
      </c>
      <c r="D61" s="1">
        <v>0</v>
      </c>
      <c r="E61" s="1">
        <v>1076.29</v>
      </c>
      <c r="F61" s="1"/>
      <c r="G61" s="1"/>
      <c r="H61" s="1"/>
    </row>
    <row r="62" spans="1:8" x14ac:dyDescent="0.3">
      <c r="A62" s="4" t="s">
        <v>60</v>
      </c>
      <c r="B62" s="19">
        <f>SUM(B58+B60)</f>
        <v>10064.4</v>
      </c>
      <c r="C62" s="19">
        <f t="shared" ref="C62:E62" si="4">SUM(C58+C60)</f>
        <v>1143.4000000000001</v>
      </c>
      <c r="D62" s="19">
        <f t="shared" si="4"/>
        <v>76.989999999999995</v>
      </c>
      <c r="E62" s="19">
        <f t="shared" si="4"/>
        <v>11284.789999999999</v>
      </c>
      <c r="F62" s="17">
        <f>(E62-E63)/E63</f>
        <v>0.1988057399270822</v>
      </c>
      <c r="G62" s="17">
        <f>E62/$E$65</f>
        <v>0.39756019969624917</v>
      </c>
      <c r="H62" s="19">
        <f>SUM(H58+H60)</f>
        <v>1871.4299999999998</v>
      </c>
    </row>
    <row r="63" spans="1:8" x14ac:dyDescent="0.3">
      <c r="A63" s="1" t="s">
        <v>36</v>
      </c>
      <c r="B63" s="18">
        <f>B59+B61</f>
        <v>8271.07</v>
      </c>
      <c r="C63" s="18">
        <f>C59+C61</f>
        <v>1076.29</v>
      </c>
      <c r="D63" s="18">
        <f>D59+D61</f>
        <v>66</v>
      </c>
      <c r="E63" s="18">
        <f>E59+E61</f>
        <v>9413.36</v>
      </c>
      <c r="F63" s="1"/>
      <c r="G63" s="1"/>
      <c r="H63" s="1"/>
    </row>
    <row r="64" spans="1:8" x14ac:dyDescent="0.3">
      <c r="A64" s="1" t="s">
        <v>37</v>
      </c>
      <c r="B64" s="13">
        <f>(B62-B63)/B63</f>
        <v>0.21681958924298791</v>
      </c>
      <c r="C64" s="13">
        <f t="shared" ref="C64:E64" si="5">(C62-C63)/C63</f>
        <v>6.2353083276812132E-2</v>
      </c>
      <c r="D64" s="13">
        <f t="shared" si="5"/>
        <v>0.16651515151515145</v>
      </c>
      <c r="E64" s="13">
        <f t="shared" si="5"/>
        <v>0.1988057399270822</v>
      </c>
      <c r="F64" s="1"/>
      <c r="G64" s="1"/>
      <c r="H64" s="1"/>
    </row>
    <row r="65" spans="1:11" x14ac:dyDescent="0.3">
      <c r="A65" s="4" t="s">
        <v>47</v>
      </c>
      <c r="B65" s="15">
        <f t="shared" ref="B65:E66" si="6">SUM(B54+B62)</f>
        <v>20083.260000000002</v>
      </c>
      <c r="C65" s="15">
        <f t="shared" si="6"/>
        <v>1914.0300000000002</v>
      </c>
      <c r="D65" s="15">
        <f t="shared" si="6"/>
        <v>6387.82</v>
      </c>
      <c r="E65" s="15">
        <f t="shared" si="6"/>
        <v>28385.11</v>
      </c>
      <c r="F65" s="17">
        <f>(E65-E66)/E66</f>
        <v>-0.1561915118278393</v>
      </c>
      <c r="G65" s="17">
        <f>E65/$E$65</f>
        <v>1</v>
      </c>
      <c r="H65" s="15">
        <f t="shared" ref="H65" si="7">SUM(H54+H62)</f>
        <v>-5254.17</v>
      </c>
      <c r="K65" s="16"/>
    </row>
    <row r="66" spans="1:11" x14ac:dyDescent="0.3">
      <c r="A66" s="1" t="s">
        <v>36</v>
      </c>
      <c r="B66" s="18">
        <f t="shared" si="6"/>
        <v>26340.059999999998</v>
      </c>
      <c r="C66" s="18">
        <f t="shared" si="6"/>
        <v>1712.4499999999998</v>
      </c>
      <c r="D66" s="18">
        <f t="shared" si="6"/>
        <v>5586.7699999999995</v>
      </c>
      <c r="E66" s="18">
        <f t="shared" si="6"/>
        <v>33639.279999999999</v>
      </c>
      <c r="F66" s="1"/>
      <c r="G66" s="1"/>
      <c r="H66" s="1"/>
    </row>
    <row r="67" spans="1:11" x14ac:dyDescent="0.3">
      <c r="A67" s="1" t="s">
        <v>37</v>
      </c>
      <c r="B67" s="16">
        <f>(B65-B66)/B66</f>
        <v>-0.23753932223388999</v>
      </c>
      <c r="C67" s="16">
        <f>(C65-C66)/C66</f>
        <v>0.11771438582148408</v>
      </c>
      <c r="D67" s="16">
        <f>(D65-D66)/D66</f>
        <v>0.14338338610682028</v>
      </c>
      <c r="E67" s="16">
        <f>(E65-E66)/E66</f>
        <v>-0.1561915118278393</v>
      </c>
      <c r="F67" s="1"/>
      <c r="G67" s="1"/>
      <c r="H67" s="1"/>
    </row>
    <row r="68" spans="1:11" x14ac:dyDescent="0.3">
      <c r="A68" s="1" t="s">
        <v>48</v>
      </c>
      <c r="B68" s="16">
        <f>B65/$E$65</f>
        <v>0.70752799619236995</v>
      </c>
      <c r="C68" s="16">
        <f>C65/$E$65</f>
        <v>6.743077620625744E-2</v>
      </c>
      <c r="D68" s="16">
        <f>D65/$E$65</f>
        <v>0.22504122760137268</v>
      </c>
      <c r="E68" s="16">
        <f>E65/$E$65</f>
        <v>1</v>
      </c>
      <c r="F68" s="1"/>
      <c r="G68" s="1"/>
      <c r="H68" s="1"/>
    </row>
    <row r="69" spans="1:11" x14ac:dyDescent="0.3">
      <c r="A69" s="1" t="s">
        <v>49</v>
      </c>
      <c r="B69" s="16">
        <f>B66/$E$66</f>
        <v>0.78301497535024522</v>
      </c>
      <c r="C69" s="16">
        <f>C66/$E$66</f>
        <v>5.0906261965178799E-2</v>
      </c>
      <c r="D69" s="16">
        <f>D66/$E$66</f>
        <v>0.16607876268457589</v>
      </c>
      <c r="E69" s="16">
        <f>E66/$E$66</f>
        <v>1</v>
      </c>
      <c r="F69" s="1"/>
      <c r="G69" s="1"/>
      <c r="H69" s="1"/>
    </row>
    <row r="71" spans="1:11" ht="62.4" customHeight="1" x14ac:dyDescent="0.3">
      <c r="A71" s="22" t="s">
        <v>76</v>
      </c>
      <c r="B71" s="22"/>
      <c r="C71" s="22"/>
      <c r="D71" s="22"/>
      <c r="E71" s="22"/>
      <c r="F71" s="22"/>
      <c r="G71" s="22"/>
      <c r="H71" s="22"/>
      <c r="I71" s="22"/>
    </row>
  </sheetData>
  <mergeCells count="2">
    <mergeCell ref="A1:H1"/>
    <mergeCell ref="A71:I7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9"/>
  <sheetViews>
    <sheetView tabSelected="1" workbookViewId="0">
      <selection activeCell="K11" sqref="K11"/>
    </sheetView>
  </sheetViews>
  <sheetFormatPr defaultRowHeight="14.4" x14ac:dyDescent="0.3"/>
  <cols>
    <col min="1" max="1" width="37.21875" customWidth="1"/>
    <col min="2" max="2" width="10.109375" bestFit="1" customWidth="1"/>
    <col min="3" max="3" width="11" customWidth="1"/>
    <col min="7" max="9" width="10.109375" bestFit="1" customWidth="1"/>
    <col min="10" max="10" width="10.88671875" customWidth="1"/>
    <col min="13" max="13" width="10.109375" customWidth="1"/>
    <col min="14" max="14" width="13.77734375" customWidth="1"/>
    <col min="15" max="15" width="11.109375" bestFit="1" customWidth="1"/>
    <col min="18" max="18" width="10.33203125" customWidth="1"/>
  </cols>
  <sheetData>
    <row r="1" spans="1:18" ht="55.2" customHeight="1" x14ac:dyDescent="0.3">
      <c r="A1" s="8" t="s">
        <v>75</v>
      </c>
      <c r="B1" s="8"/>
      <c r="C1" s="8"/>
      <c r="D1" s="8"/>
      <c r="E1" s="8"/>
      <c r="F1" s="8"/>
      <c r="G1" s="8"/>
      <c r="H1" s="8"/>
      <c r="I1" s="8"/>
      <c r="J1" s="8"/>
      <c r="K1" s="8"/>
      <c r="L1" s="8"/>
      <c r="M1" s="8"/>
      <c r="N1" s="8"/>
      <c r="O1" s="8"/>
      <c r="P1" s="8"/>
      <c r="Q1" s="8"/>
      <c r="R1" s="8"/>
    </row>
    <row r="2" spans="1:18" ht="33" customHeight="1" x14ac:dyDescent="0.3">
      <c r="A2" s="3"/>
      <c r="B2" s="3" t="s">
        <v>61</v>
      </c>
      <c r="C2" s="3" t="s">
        <v>62</v>
      </c>
      <c r="D2" s="3" t="s">
        <v>63</v>
      </c>
      <c r="E2" s="3" t="s">
        <v>64</v>
      </c>
      <c r="F2" s="3" t="s">
        <v>65</v>
      </c>
      <c r="G2" s="3" t="s">
        <v>66</v>
      </c>
      <c r="H2" s="3" t="s">
        <v>67</v>
      </c>
      <c r="I2" s="3" t="s">
        <v>68</v>
      </c>
      <c r="J2" s="3" t="s">
        <v>69</v>
      </c>
      <c r="K2" s="3" t="s">
        <v>70</v>
      </c>
      <c r="L2" s="3" t="s">
        <v>71</v>
      </c>
      <c r="M2" s="3" t="s">
        <v>72</v>
      </c>
      <c r="N2" s="3" t="s">
        <v>73</v>
      </c>
      <c r="O2" s="3" t="s">
        <v>4</v>
      </c>
      <c r="P2" s="3" t="s">
        <v>5</v>
      </c>
      <c r="Q2" s="3" t="s">
        <v>6</v>
      </c>
      <c r="R2" s="3" t="s">
        <v>7</v>
      </c>
    </row>
    <row r="3" spans="1:18" x14ac:dyDescent="0.3">
      <c r="A3" s="4" t="s">
        <v>8</v>
      </c>
      <c r="B3" s="1"/>
      <c r="C3" s="1"/>
      <c r="D3" s="1"/>
      <c r="E3" s="1"/>
      <c r="F3" s="1"/>
      <c r="G3" s="1"/>
      <c r="H3" s="1"/>
      <c r="I3" s="1"/>
      <c r="J3" s="1"/>
      <c r="K3" s="1"/>
      <c r="L3" s="1"/>
      <c r="M3" s="1"/>
      <c r="N3" s="1"/>
      <c r="O3" s="1"/>
      <c r="P3" s="1"/>
      <c r="Q3" s="1"/>
      <c r="R3" s="1"/>
    </row>
    <row r="4" spans="1:18" x14ac:dyDescent="0.3">
      <c r="A4" s="1" t="s">
        <v>9</v>
      </c>
      <c r="B4" s="1">
        <v>0.02</v>
      </c>
      <c r="C4" s="5">
        <v>0</v>
      </c>
      <c r="D4" s="5">
        <v>0</v>
      </c>
      <c r="E4" s="5">
        <v>0</v>
      </c>
      <c r="F4" s="5">
        <v>0</v>
      </c>
      <c r="G4" s="1">
        <v>980.32</v>
      </c>
      <c r="H4" s="1">
        <v>403.81</v>
      </c>
      <c r="I4" s="1">
        <v>576.51</v>
      </c>
      <c r="J4" s="1">
        <v>1053.8399999999999</v>
      </c>
      <c r="K4" s="5">
        <v>0</v>
      </c>
      <c r="L4" s="1">
        <v>34.1</v>
      </c>
      <c r="M4" s="1">
        <v>10.88</v>
      </c>
      <c r="N4" s="1">
        <v>74.11</v>
      </c>
      <c r="O4" s="1">
        <v>2153.27</v>
      </c>
      <c r="P4" s="16">
        <f>(O4-O5)/O5</f>
        <v>0.23808784549129186</v>
      </c>
      <c r="Q4" s="16">
        <f>O4/$O$83</f>
        <v>7.5986316696804472E-3</v>
      </c>
      <c r="R4" s="1">
        <v>414.08</v>
      </c>
    </row>
    <row r="5" spans="1:18" x14ac:dyDescent="0.3">
      <c r="A5" s="1" t="s">
        <v>10</v>
      </c>
      <c r="B5" s="5">
        <v>0</v>
      </c>
      <c r="C5" s="5">
        <v>0</v>
      </c>
      <c r="D5" s="5">
        <v>0</v>
      </c>
      <c r="E5" s="5">
        <v>0</v>
      </c>
      <c r="F5" s="5">
        <v>0</v>
      </c>
      <c r="G5" s="1">
        <v>828.5</v>
      </c>
      <c r="H5" s="1">
        <v>314.79000000000002</v>
      </c>
      <c r="I5" s="1">
        <v>513.71</v>
      </c>
      <c r="J5" s="1">
        <v>791.8</v>
      </c>
      <c r="K5" s="5">
        <v>0</v>
      </c>
      <c r="L5" s="1">
        <v>52.02</v>
      </c>
      <c r="M5" s="1">
        <v>6.84</v>
      </c>
      <c r="N5" s="1">
        <v>60.03</v>
      </c>
      <c r="O5" s="1">
        <v>1739.19</v>
      </c>
      <c r="P5" s="1"/>
      <c r="Q5" s="1"/>
      <c r="R5" s="1"/>
    </row>
    <row r="6" spans="1:18" x14ac:dyDescent="0.3">
      <c r="A6" s="1" t="s">
        <v>11</v>
      </c>
      <c r="B6" s="1">
        <v>2507.5500000000002</v>
      </c>
      <c r="C6" s="1">
        <v>354.47</v>
      </c>
      <c r="D6" s="1">
        <v>312.89999999999998</v>
      </c>
      <c r="E6" s="1">
        <v>41.57</v>
      </c>
      <c r="F6" s="1">
        <v>461.74</v>
      </c>
      <c r="G6" s="1">
        <v>6040.45</v>
      </c>
      <c r="H6" s="1">
        <v>2790.63</v>
      </c>
      <c r="I6" s="1">
        <v>3249.82</v>
      </c>
      <c r="J6" s="1">
        <v>7921.33</v>
      </c>
      <c r="K6" s="1">
        <v>13.9</v>
      </c>
      <c r="L6" s="1">
        <v>699.09</v>
      </c>
      <c r="M6" s="1">
        <v>164.65</v>
      </c>
      <c r="N6" s="1">
        <v>2537</v>
      </c>
      <c r="O6" s="1">
        <v>20700.18</v>
      </c>
      <c r="P6" s="16">
        <f>(O6-O7)/O7</f>
        <v>0.10182006317046775</v>
      </c>
      <c r="Q6" s="16">
        <f>O6/$O$83</f>
        <v>7.304845342947508E-2</v>
      </c>
      <c r="R6" s="1">
        <v>1912.92</v>
      </c>
    </row>
    <row r="7" spans="1:18" x14ac:dyDescent="0.3">
      <c r="A7" s="1" t="s">
        <v>10</v>
      </c>
      <c r="B7" s="1">
        <v>2244.91</v>
      </c>
      <c r="C7" s="1">
        <v>299.51</v>
      </c>
      <c r="D7" s="1">
        <v>275.38</v>
      </c>
      <c r="E7" s="1">
        <v>24.12</v>
      </c>
      <c r="F7" s="1">
        <v>403.25</v>
      </c>
      <c r="G7" s="1">
        <v>5169</v>
      </c>
      <c r="H7" s="1">
        <v>2569</v>
      </c>
      <c r="I7" s="1">
        <v>2600</v>
      </c>
      <c r="J7" s="1">
        <v>7359.58</v>
      </c>
      <c r="K7" s="1">
        <v>11.1</v>
      </c>
      <c r="L7" s="1">
        <v>623.49</v>
      </c>
      <c r="M7" s="1">
        <v>191.39</v>
      </c>
      <c r="N7" s="1">
        <v>2485.04</v>
      </c>
      <c r="O7" s="1">
        <v>18787.259999999998</v>
      </c>
      <c r="P7" s="1"/>
      <c r="Q7" s="1"/>
      <c r="R7" s="1"/>
    </row>
    <row r="8" spans="1:18" x14ac:dyDescent="0.3">
      <c r="A8" s="1" t="s">
        <v>12</v>
      </c>
      <c r="B8" s="1">
        <v>582.55999999999995</v>
      </c>
      <c r="C8" s="1">
        <v>157.46</v>
      </c>
      <c r="D8" s="1">
        <v>130.22</v>
      </c>
      <c r="E8" s="1">
        <v>27.24</v>
      </c>
      <c r="F8" s="1">
        <v>34.4</v>
      </c>
      <c r="G8" s="1">
        <v>4646.5</v>
      </c>
      <c r="H8" s="1">
        <v>2155.38</v>
      </c>
      <c r="I8" s="1">
        <v>2491.11</v>
      </c>
      <c r="J8" s="1">
        <v>777.22</v>
      </c>
      <c r="K8" s="5">
        <v>0</v>
      </c>
      <c r="L8" s="1">
        <v>22.3</v>
      </c>
      <c r="M8" s="1">
        <v>192.23</v>
      </c>
      <c r="N8" s="1">
        <v>37.31</v>
      </c>
      <c r="O8" s="1">
        <v>6449.97</v>
      </c>
      <c r="P8" s="16">
        <f>(O8-O9)/O9</f>
        <v>-5.5451825622416184E-2</v>
      </c>
      <c r="Q8" s="16">
        <f>O8/$O$83</f>
        <v>2.2761170828780784E-2</v>
      </c>
      <c r="R8" s="1">
        <v>-378.66</v>
      </c>
    </row>
    <row r="9" spans="1:18" x14ac:dyDescent="0.3">
      <c r="A9" s="1" t="s">
        <v>10</v>
      </c>
      <c r="B9" s="1">
        <v>561.14</v>
      </c>
      <c r="C9" s="1">
        <v>128.66999999999999</v>
      </c>
      <c r="D9" s="1">
        <v>111.69</v>
      </c>
      <c r="E9" s="1">
        <v>16.98</v>
      </c>
      <c r="F9" s="1">
        <v>35.96</v>
      </c>
      <c r="G9" s="1">
        <v>4471.21</v>
      </c>
      <c r="H9" s="1">
        <v>1899.3</v>
      </c>
      <c r="I9" s="1">
        <v>2571.91</v>
      </c>
      <c r="J9" s="1">
        <v>792.86</v>
      </c>
      <c r="K9" s="5">
        <v>0</v>
      </c>
      <c r="L9" s="1">
        <v>20.53</v>
      </c>
      <c r="M9" s="1">
        <v>241.13</v>
      </c>
      <c r="N9" s="1">
        <v>577.13</v>
      </c>
      <c r="O9" s="1">
        <v>6828.63</v>
      </c>
      <c r="P9" s="1"/>
      <c r="Q9" s="1"/>
      <c r="R9" s="1"/>
    </row>
    <row r="10" spans="1:18" x14ac:dyDescent="0.3">
      <c r="A10" s="1" t="s">
        <v>13</v>
      </c>
      <c r="B10" s="1">
        <v>609.32000000000005</v>
      </c>
      <c r="C10" s="1">
        <v>127.44</v>
      </c>
      <c r="D10" s="1">
        <v>125.24</v>
      </c>
      <c r="E10" s="1">
        <v>2.2000000000000002</v>
      </c>
      <c r="F10" s="1">
        <v>91.59</v>
      </c>
      <c r="G10" s="1">
        <v>1684.85</v>
      </c>
      <c r="H10" s="1">
        <v>767.76</v>
      </c>
      <c r="I10" s="1">
        <v>917.09</v>
      </c>
      <c r="J10" s="1">
        <v>1330.13</v>
      </c>
      <c r="K10" s="1">
        <v>7.0000000000000007E-2</v>
      </c>
      <c r="L10" s="1">
        <v>66.400000000000006</v>
      </c>
      <c r="M10" s="1">
        <v>100.84</v>
      </c>
      <c r="N10" s="1">
        <v>459.45</v>
      </c>
      <c r="O10" s="1">
        <v>4470.09</v>
      </c>
      <c r="P10" s="16">
        <f>(O10-O11)/O11</f>
        <v>-9.220491656119871E-3</v>
      </c>
      <c r="Q10" s="16">
        <f>O10/$O$83</f>
        <v>1.5774411680988389E-2</v>
      </c>
      <c r="R10" s="1">
        <v>-41.6</v>
      </c>
    </row>
    <row r="11" spans="1:18" x14ac:dyDescent="0.3">
      <c r="A11" s="1" t="s">
        <v>10</v>
      </c>
      <c r="B11" s="1">
        <v>517.01</v>
      </c>
      <c r="C11" s="1">
        <v>113.56</v>
      </c>
      <c r="D11" s="1">
        <v>111.56</v>
      </c>
      <c r="E11" s="1">
        <v>2</v>
      </c>
      <c r="F11" s="1">
        <v>90.57</v>
      </c>
      <c r="G11" s="1">
        <v>1522.73</v>
      </c>
      <c r="H11" s="1">
        <v>674.85</v>
      </c>
      <c r="I11" s="1">
        <v>847.88</v>
      </c>
      <c r="J11" s="1">
        <v>1556.39</v>
      </c>
      <c r="K11" s="5">
        <v>0</v>
      </c>
      <c r="L11" s="1">
        <v>63.87</v>
      </c>
      <c r="M11" s="1">
        <v>104.44</v>
      </c>
      <c r="N11" s="1">
        <v>543.12</v>
      </c>
      <c r="O11" s="1">
        <v>4511.6899999999996</v>
      </c>
      <c r="P11" s="1"/>
      <c r="Q11" s="1"/>
      <c r="R11" s="1"/>
    </row>
    <row r="12" spans="1:18" x14ac:dyDescent="0.3">
      <c r="A12" s="1" t="s">
        <v>14</v>
      </c>
      <c r="B12" s="1">
        <v>623.13</v>
      </c>
      <c r="C12" s="1">
        <v>46.62</v>
      </c>
      <c r="D12" s="1">
        <v>46.59</v>
      </c>
      <c r="E12" s="1">
        <v>0.02</v>
      </c>
      <c r="F12" s="1">
        <v>158.9</v>
      </c>
      <c r="G12" s="1">
        <v>5635.64</v>
      </c>
      <c r="H12" s="1">
        <v>2167.0700000000002</v>
      </c>
      <c r="I12" s="1">
        <v>3468.57</v>
      </c>
      <c r="J12" s="1">
        <v>1297.57</v>
      </c>
      <c r="K12" s="1">
        <v>1.05</v>
      </c>
      <c r="L12" s="1">
        <v>197.71</v>
      </c>
      <c r="M12" s="1">
        <v>272.62</v>
      </c>
      <c r="N12" s="1">
        <v>183.25</v>
      </c>
      <c r="O12" s="1">
        <v>8416.48</v>
      </c>
      <c r="P12" s="16">
        <f>(O12-O13)/O13</f>
        <v>0.16609699833048153</v>
      </c>
      <c r="Q12" s="16">
        <f>O12/$O$83</f>
        <v>2.9700748849532149E-2</v>
      </c>
      <c r="R12" s="1">
        <v>1198.83</v>
      </c>
    </row>
    <row r="13" spans="1:18" x14ac:dyDescent="0.3">
      <c r="A13" s="1" t="s">
        <v>10</v>
      </c>
      <c r="B13" s="1">
        <v>447.44</v>
      </c>
      <c r="C13" s="1">
        <v>43.26</v>
      </c>
      <c r="D13" s="1">
        <v>43.26</v>
      </c>
      <c r="E13" s="1">
        <v>0</v>
      </c>
      <c r="F13" s="1">
        <v>104.45</v>
      </c>
      <c r="G13" s="1">
        <v>4844.58</v>
      </c>
      <c r="H13" s="1">
        <v>1872.89</v>
      </c>
      <c r="I13" s="1">
        <v>2971.69</v>
      </c>
      <c r="J13" s="1">
        <v>1109.4100000000001</v>
      </c>
      <c r="K13" s="1">
        <v>19.72</v>
      </c>
      <c r="L13" s="1">
        <v>112.76</v>
      </c>
      <c r="M13" s="1">
        <v>394.23</v>
      </c>
      <c r="N13" s="1">
        <v>141.80000000000001</v>
      </c>
      <c r="O13" s="1">
        <v>7217.65</v>
      </c>
      <c r="P13" s="1"/>
      <c r="Q13" s="1"/>
      <c r="R13" s="1"/>
    </row>
    <row r="14" spans="1:18" x14ac:dyDescent="0.3">
      <c r="A14" s="1" t="s">
        <v>15</v>
      </c>
      <c r="B14" s="1">
        <v>1657.5</v>
      </c>
      <c r="C14" s="1">
        <v>131.37</v>
      </c>
      <c r="D14" s="1">
        <v>123.2</v>
      </c>
      <c r="E14" s="1">
        <v>8.17</v>
      </c>
      <c r="F14" s="1">
        <v>320.63</v>
      </c>
      <c r="G14" s="1">
        <v>2343.1799999999998</v>
      </c>
      <c r="H14" s="1">
        <v>1479.9</v>
      </c>
      <c r="I14" s="1">
        <v>863.29</v>
      </c>
      <c r="J14" s="1">
        <v>5165.3900000000003</v>
      </c>
      <c r="K14" s="1">
        <v>8.06</v>
      </c>
      <c r="L14" s="1">
        <v>628.98</v>
      </c>
      <c r="M14" s="1">
        <v>406.63</v>
      </c>
      <c r="N14" s="1">
        <v>1609.18</v>
      </c>
      <c r="O14" s="1">
        <v>12270.93</v>
      </c>
      <c r="P14" s="16">
        <f>(O14-O15)/O15</f>
        <v>-7.695657962733532E-2</v>
      </c>
      <c r="Q14" s="16">
        <f>O14/$O$83</f>
        <v>4.3302640780966573E-2</v>
      </c>
      <c r="R14" s="1">
        <v>-1023.06</v>
      </c>
    </row>
    <row r="15" spans="1:18" x14ac:dyDescent="0.3">
      <c r="A15" s="1" t="s">
        <v>10</v>
      </c>
      <c r="B15" s="1">
        <v>1584.65</v>
      </c>
      <c r="C15" s="1">
        <v>143.46</v>
      </c>
      <c r="D15" s="1">
        <v>127.31</v>
      </c>
      <c r="E15" s="1">
        <v>16.149999999999999</v>
      </c>
      <c r="F15" s="1">
        <v>291.07</v>
      </c>
      <c r="G15" s="1">
        <v>2619.98</v>
      </c>
      <c r="H15" s="1">
        <v>1640.51</v>
      </c>
      <c r="I15" s="1">
        <v>979.47</v>
      </c>
      <c r="J15" s="1">
        <v>4668.38</v>
      </c>
      <c r="K15" s="1">
        <v>21.26</v>
      </c>
      <c r="L15" s="1">
        <v>632.92999999999995</v>
      </c>
      <c r="M15" s="1">
        <v>306.11</v>
      </c>
      <c r="N15" s="1">
        <v>3026.15</v>
      </c>
      <c r="O15" s="1">
        <v>13293.99</v>
      </c>
      <c r="P15" s="1"/>
      <c r="Q15" s="1"/>
      <c r="R15" s="1"/>
    </row>
    <row r="16" spans="1:18" x14ac:dyDescent="0.3">
      <c r="A16" s="1" t="s">
        <v>16</v>
      </c>
      <c r="B16" s="1">
        <v>3155.68</v>
      </c>
      <c r="C16" s="1">
        <v>783.97</v>
      </c>
      <c r="D16" s="1">
        <v>694.89</v>
      </c>
      <c r="E16" s="1">
        <v>89.08</v>
      </c>
      <c r="F16" s="1">
        <v>997.11</v>
      </c>
      <c r="G16" s="1">
        <v>9453.36</v>
      </c>
      <c r="H16" s="1">
        <v>4794.09</v>
      </c>
      <c r="I16" s="1">
        <v>4659.28</v>
      </c>
      <c r="J16" s="1">
        <v>7232.28</v>
      </c>
      <c r="K16" s="1">
        <v>136.28</v>
      </c>
      <c r="L16" s="1">
        <v>884.71</v>
      </c>
      <c r="M16" s="1">
        <v>386.96</v>
      </c>
      <c r="N16" s="1">
        <v>1319.49</v>
      </c>
      <c r="O16" s="1">
        <v>24349.85</v>
      </c>
      <c r="P16" s="16">
        <f>(O16-O17)/O17</f>
        <v>5.0281399509664357E-2</v>
      </c>
      <c r="Q16" s="16">
        <f>O16/$O$83</f>
        <v>8.5927701292438208E-2</v>
      </c>
      <c r="R16" s="1">
        <v>1165.73</v>
      </c>
    </row>
    <row r="17" spans="1:18" x14ac:dyDescent="0.3">
      <c r="A17" s="1" t="s">
        <v>10</v>
      </c>
      <c r="B17" s="1">
        <v>2850.85</v>
      </c>
      <c r="C17" s="1">
        <v>796.8</v>
      </c>
      <c r="D17" s="1">
        <v>715.05</v>
      </c>
      <c r="E17" s="1">
        <v>81.739999999999995</v>
      </c>
      <c r="F17" s="1">
        <v>864.38</v>
      </c>
      <c r="G17" s="1">
        <v>8888.49</v>
      </c>
      <c r="H17" s="1">
        <v>4518.6099999999997</v>
      </c>
      <c r="I17" s="1">
        <v>4369.88</v>
      </c>
      <c r="J17" s="1">
        <v>6196.37</v>
      </c>
      <c r="K17" s="1">
        <v>153.99</v>
      </c>
      <c r="L17" s="1">
        <v>941.4</v>
      </c>
      <c r="M17" s="1">
        <v>443.01</v>
      </c>
      <c r="N17" s="1">
        <v>2048.84</v>
      </c>
      <c r="O17" s="1">
        <v>23184.12</v>
      </c>
      <c r="P17" s="1"/>
      <c r="Q17" s="1"/>
      <c r="R17" s="1"/>
    </row>
    <row r="18" spans="1:18" x14ac:dyDescent="0.3">
      <c r="A18" s="1" t="s">
        <v>17</v>
      </c>
      <c r="B18" s="1">
        <v>925.74</v>
      </c>
      <c r="C18" s="1">
        <v>323.74</v>
      </c>
      <c r="D18" s="1">
        <v>305.87</v>
      </c>
      <c r="E18" s="1">
        <v>17.88</v>
      </c>
      <c r="F18" s="1">
        <v>282.98</v>
      </c>
      <c r="G18" s="1">
        <v>3534.25</v>
      </c>
      <c r="H18" s="1">
        <v>1667.45</v>
      </c>
      <c r="I18" s="1">
        <v>1866.81</v>
      </c>
      <c r="J18" s="1">
        <v>753.4</v>
      </c>
      <c r="K18" s="1">
        <v>-7.0000000000000007E-2</v>
      </c>
      <c r="L18" s="1">
        <v>296.62</v>
      </c>
      <c r="M18" s="1">
        <v>96.37</v>
      </c>
      <c r="N18" s="1">
        <v>1239.03</v>
      </c>
      <c r="O18" s="1">
        <v>7452.08</v>
      </c>
      <c r="P18" s="16">
        <f>(O18-O19)/O19</f>
        <v>4.8186229692664735E-2</v>
      </c>
      <c r="Q18" s="16">
        <f>O18/$O$83</f>
        <v>2.6297496873588667E-2</v>
      </c>
      <c r="R18" s="1">
        <v>342.58</v>
      </c>
    </row>
    <row r="19" spans="1:18" x14ac:dyDescent="0.3">
      <c r="A19" s="1" t="s">
        <v>10</v>
      </c>
      <c r="B19" s="1">
        <v>781.95</v>
      </c>
      <c r="C19" s="1">
        <v>272.02</v>
      </c>
      <c r="D19" s="1">
        <v>258.82</v>
      </c>
      <c r="E19" s="1">
        <v>13.2</v>
      </c>
      <c r="F19" s="1">
        <v>226.45</v>
      </c>
      <c r="G19" s="1">
        <v>3466.13</v>
      </c>
      <c r="H19" s="1">
        <v>1701.61</v>
      </c>
      <c r="I19" s="1">
        <v>1764.52</v>
      </c>
      <c r="J19" s="1">
        <v>706.37</v>
      </c>
      <c r="K19" s="1">
        <v>0</v>
      </c>
      <c r="L19" s="1">
        <v>212.26</v>
      </c>
      <c r="M19" s="1">
        <v>100.32</v>
      </c>
      <c r="N19" s="1">
        <v>1344</v>
      </c>
      <c r="O19" s="1">
        <v>7109.5</v>
      </c>
      <c r="P19" s="1"/>
      <c r="Q19" s="1"/>
      <c r="R19" s="1"/>
    </row>
    <row r="20" spans="1:18" x14ac:dyDescent="0.3">
      <c r="A20" s="1" t="s">
        <v>18</v>
      </c>
      <c r="B20" s="1">
        <v>1150.72</v>
      </c>
      <c r="C20" s="1">
        <v>141.19</v>
      </c>
      <c r="D20" s="1">
        <v>128.16999999999999</v>
      </c>
      <c r="E20" s="1">
        <v>13.02</v>
      </c>
      <c r="F20" s="1">
        <v>406.53</v>
      </c>
      <c r="G20" s="1">
        <v>3994.84</v>
      </c>
      <c r="H20" s="1">
        <v>1965.24</v>
      </c>
      <c r="I20" s="1">
        <v>2029.6</v>
      </c>
      <c r="J20" s="1">
        <v>2191.19</v>
      </c>
      <c r="K20" s="1">
        <v>1.7</v>
      </c>
      <c r="L20" s="1">
        <v>81.81</v>
      </c>
      <c r="M20" s="1">
        <v>356.34</v>
      </c>
      <c r="N20" s="1">
        <v>2357.48</v>
      </c>
      <c r="O20" s="1">
        <v>10681.8</v>
      </c>
      <c r="P20" s="16">
        <f>(O20-O21)/O21</f>
        <v>-4.2677041295072007E-2</v>
      </c>
      <c r="Q20" s="16">
        <f>O20/$O$83</f>
        <v>3.7694791535289394E-2</v>
      </c>
      <c r="R20" s="1">
        <v>-476.19</v>
      </c>
    </row>
    <row r="21" spans="1:18" x14ac:dyDescent="0.3">
      <c r="A21" s="1" t="s">
        <v>10</v>
      </c>
      <c r="B21" s="1">
        <v>1051.95</v>
      </c>
      <c r="C21" s="1">
        <v>130.32</v>
      </c>
      <c r="D21" s="1">
        <v>115.74</v>
      </c>
      <c r="E21" s="1">
        <v>14.59</v>
      </c>
      <c r="F21" s="1">
        <v>357.65</v>
      </c>
      <c r="G21" s="1">
        <v>3905.43</v>
      </c>
      <c r="H21" s="1">
        <v>1707.17</v>
      </c>
      <c r="I21" s="1">
        <v>2198.25</v>
      </c>
      <c r="J21" s="1">
        <v>1740.86</v>
      </c>
      <c r="K21" s="1">
        <v>13.35</v>
      </c>
      <c r="L21" s="1">
        <v>81.819999999999993</v>
      </c>
      <c r="M21" s="1">
        <v>247.77</v>
      </c>
      <c r="N21" s="1">
        <v>3628.84</v>
      </c>
      <c r="O21" s="1">
        <v>11157.99</v>
      </c>
      <c r="P21" s="1"/>
      <c r="Q21" s="1"/>
      <c r="R21" s="1"/>
    </row>
    <row r="22" spans="1:18" x14ac:dyDescent="0.3">
      <c r="A22" s="1" t="s">
        <v>19</v>
      </c>
      <c r="B22" s="5">
        <v>0</v>
      </c>
      <c r="C22" s="5">
        <v>0</v>
      </c>
      <c r="D22" s="5">
        <v>0</v>
      </c>
      <c r="E22" s="5">
        <v>0</v>
      </c>
      <c r="F22" s="5">
        <v>0</v>
      </c>
      <c r="G22" s="5">
        <v>0</v>
      </c>
      <c r="H22" s="5">
        <v>0</v>
      </c>
      <c r="I22" s="5">
        <v>0</v>
      </c>
      <c r="J22" s="1">
        <v>0.06</v>
      </c>
      <c r="K22" s="5">
        <v>0</v>
      </c>
      <c r="L22" s="5">
        <v>0</v>
      </c>
      <c r="M22" s="1">
        <v>0.04</v>
      </c>
      <c r="N22" s="1">
        <v>653.29</v>
      </c>
      <c r="O22" s="1">
        <v>653.39</v>
      </c>
      <c r="P22" s="16">
        <f>(O22-O23)/O23</f>
        <v>-0.11062260093104291</v>
      </c>
      <c r="Q22" s="16">
        <f>O22/$O$83</f>
        <v>2.3057349736226797E-3</v>
      </c>
      <c r="R22" s="1">
        <v>-81.27</v>
      </c>
    </row>
    <row r="23" spans="1:18" x14ac:dyDescent="0.3">
      <c r="A23" s="1" t="s">
        <v>10</v>
      </c>
      <c r="B23" s="5">
        <v>0</v>
      </c>
      <c r="C23" s="5">
        <v>0</v>
      </c>
      <c r="D23" s="5">
        <v>0</v>
      </c>
      <c r="E23" s="5">
        <v>0</v>
      </c>
      <c r="F23" s="5">
        <v>0</v>
      </c>
      <c r="G23" s="5">
        <v>0</v>
      </c>
      <c r="H23" s="5">
        <v>0</v>
      </c>
      <c r="I23" s="5">
        <v>0</v>
      </c>
      <c r="J23" s="5">
        <v>0</v>
      </c>
      <c r="K23" s="5">
        <v>0</v>
      </c>
      <c r="L23" s="5">
        <v>0</v>
      </c>
      <c r="M23" s="5">
        <v>0</v>
      </c>
      <c r="N23" s="1">
        <v>734.66</v>
      </c>
      <c r="O23" s="1">
        <v>734.66</v>
      </c>
      <c r="P23" s="1"/>
      <c r="Q23" s="1"/>
      <c r="R23" s="1"/>
    </row>
    <row r="24" spans="1:18" x14ac:dyDescent="0.3">
      <c r="A24" s="1" t="s">
        <v>20</v>
      </c>
      <c r="B24" s="1">
        <v>64.489999999999995</v>
      </c>
      <c r="C24" s="1">
        <v>16.97</v>
      </c>
      <c r="D24" s="1">
        <v>16.97</v>
      </c>
      <c r="E24" s="1">
        <v>0</v>
      </c>
      <c r="F24" s="1">
        <v>35.04</v>
      </c>
      <c r="G24" s="1">
        <v>1700.41</v>
      </c>
      <c r="H24" s="1">
        <v>880.5</v>
      </c>
      <c r="I24" s="1">
        <v>819.9</v>
      </c>
      <c r="J24" s="1">
        <v>416.33</v>
      </c>
      <c r="K24" s="5">
        <v>0</v>
      </c>
      <c r="L24" s="1">
        <v>41.99</v>
      </c>
      <c r="M24" s="1">
        <v>13.3</v>
      </c>
      <c r="N24" s="1">
        <v>55.85</v>
      </c>
      <c r="O24" s="1">
        <v>2344.37</v>
      </c>
      <c r="P24" s="16">
        <f>(O24-O25)/O25</f>
        <v>0.22010460849878988</v>
      </c>
      <c r="Q24" s="16">
        <f>O24/$O$83</f>
        <v>8.2730006582772946E-3</v>
      </c>
      <c r="R24" s="1">
        <v>422.92</v>
      </c>
    </row>
    <row r="25" spans="1:18" x14ac:dyDescent="0.3">
      <c r="A25" s="1" t="s">
        <v>10</v>
      </c>
      <c r="B25" s="1">
        <v>50.86</v>
      </c>
      <c r="C25" s="1">
        <v>22.91</v>
      </c>
      <c r="D25" s="1">
        <v>22.91</v>
      </c>
      <c r="E25" s="1">
        <v>0</v>
      </c>
      <c r="F25" s="1">
        <v>34.29</v>
      </c>
      <c r="G25" s="1">
        <v>1426.47</v>
      </c>
      <c r="H25" s="1">
        <v>824.52</v>
      </c>
      <c r="I25" s="1">
        <v>601.96</v>
      </c>
      <c r="J25" s="1">
        <v>303.06</v>
      </c>
      <c r="K25" s="5">
        <v>0</v>
      </c>
      <c r="L25" s="1">
        <v>17.97</v>
      </c>
      <c r="M25" s="1">
        <v>17.75</v>
      </c>
      <c r="N25" s="1">
        <v>48.13</v>
      </c>
      <c r="O25" s="1">
        <v>1921.45</v>
      </c>
      <c r="P25" s="1"/>
      <c r="Q25" s="1"/>
      <c r="R25" s="1"/>
    </row>
    <row r="26" spans="1:18" x14ac:dyDescent="0.3">
      <c r="A26" s="1" t="s">
        <v>21</v>
      </c>
      <c r="B26" s="1">
        <v>318.52999999999997</v>
      </c>
      <c r="C26" s="1">
        <v>48.63</v>
      </c>
      <c r="D26" s="1">
        <v>48.63</v>
      </c>
      <c r="E26" s="1">
        <v>0</v>
      </c>
      <c r="F26" s="1">
        <v>39.74</v>
      </c>
      <c r="G26" s="1">
        <v>1693.01</v>
      </c>
      <c r="H26" s="1">
        <v>407.89</v>
      </c>
      <c r="I26" s="1">
        <v>1285.1199999999999</v>
      </c>
      <c r="J26" s="1">
        <v>749.78</v>
      </c>
      <c r="K26" s="5">
        <v>0</v>
      </c>
      <c r="L26" s="1">
        <v>106.29</v>
      </c>
      <c r="M26" s="1">
        <v>37.11</v>
      </c>
      <c r="N26" s="1">
        <v>30.21</v>
      </c>
      <c r="O26" s="1">
        <v>3023.3</v>
      </c>
      <c r="P26" s="16">
        <f>(O26-O27)/O27</f>
        <v>0.11958731581227769</v>
      </c>
      <c r="Q26" s="16">
        <f>O26/$O$83</f>
        <v>1.0668863229852688E-2</v>
      </c>
      <c r="R26" s="1">
        <v>322.93</v>
      </c>
    </row>
    <row r="27" spans="1:18" x14ac:dyDescent="0.3">
      <c r="A27" s="1" t="s">
        <v>10</v>
      </c>
      <c r="B27" s="1">
        <v>309.97000000000003</v>
      </c>
      <c r="C27" s="1">
        <v>48.75</v>
      </c>
      <c r="D27" s="1">
        <v>48.75</v>
      </c>
      <c r="E27" s="1">
        <v>0</v>
      </c>
      <c r="F27" s="1">
        <v>24.15</v>
      </c>
      <c r="G27" s="1">
        <v>1639.75</v>
      </c>
      <c r="H27" s="1">
        <v>414.99</v>
      </c>
      <c r="I27" s="1">
        <v>1224.76</v>
      </c>
      <c r="J27" s="1">
        <v>555.09</v>
      </c>
      <c r="K27" s="5">
        <v>0</v>
      </c>
      <c r="L27" s="1">
        <v>97.06</v>
      </c>
      <c r="M27" s="1">
        <v>22.62</v>
      </c>
      <c r="N27" s="1">
        <v>2.98</v>
      </c>
      <c r="O27" s="1">
        <v>2700.37</v>
      </c>
      <c r="P27" s="1"/>
      <c r="Q27" s="1"/>
      <c r="R27" s="1"/>
    </row>
    <row r="28" spans="1:18" x14ac:dyDescent="0.3">
      <c r="A28" s="1" t="s">
        <v>22</v>
      </c>
      <c r="B28" s="1">
        <v>1328.24</v>
      </c>
      <c r="C28" s="1">
        <v>229.77</v>
      </c>
      <c r="D28" s="1">
        <v>109.59</v>
      </c>
      <c r="E28" s="1">
        <v>120.18</v>
      </c>
      <c r="F28" s="1">
        <v>427.18</v>
      </c>
      <c r="G28" s="1">
        <v>4562.83</v>
      </c>
      <c r="H28" s="1">
        <v>1393.54</v>
      </c>
      <c r="I28" s="1">
        <v>3169.29</v>
      </c>
      <c r="J28" s="1">
        <v>7269.27</v>
      </c>
      <c r="K28" s="1">
        <v>41.18</v>
      </c>
      <c r="L28" s="1">
        <v>245.21</v>
      </c>
      <c r="M28" s="1">
        <v>563.64</v>
      </c>
      <c r="N28" s="1">
        <v>415.68</v>
      </c>
      <c r="O28" s="1">
        <v>15083</v>
      </c>
      <c r="P28" s="16">
        <f>(O28-O29)/O29</f>
        <v>6.3634735293661288E-2</v>
      </c>
      <c r="Q28" s="16">
        <f>O28/$O$83</f>
        <v>5.3226098665652789E-2</v>
      </c>
      <c r="R28" s="1">
        <v>902.38</v>
      </c>
    </row>
    <row r="29" spans="1:18" x14ac:dyDescent="0.3">
      <c r="A29" s="1" t="s">
        <v>10</v>
      </c>
      <c r="B29" s="1">
        <v>987.76</v>
      </c>
      <c r="C29" s="1">
        <v>263.45999999999998</v>
      </c>
      <c r="D29" s="1">
        <v>110.72</v>
      </c>
      <c r="E29" s="1">
        <v>152.74</v>
      </c>
      <c r="F29" s="1">
        <v>390.67</v>
      </c>
      <c r="G29" s="1">
        <v>4318.22</v>
      </c>
      <c r="H29" s="1">
        <v>1313.21</v>
      </c>
      <c r="I29" s="1">
        <v>3005.02</v>
      </c>
      <c r="J29" s="1">
        <v>6889.86</v>
      </c>
      <c r="K29" s="1">
        <v>54.36</v>
      </c>
      <c r="L29" s="1">
        <v>322.89999999999998</v>
      </c>
      <c r="M29" s="1">
        <v>576.6</v>
      </c>
      <c r="N29" s="1">
        <v>376.78</v>
      </c>
      <c r="O29" s="1">
        <v>14180.62</v>
      </c>
      <c r="P29" s="1"/>
      <c r="Q29" s="1"/>
      <c r="R29" s="1"/>
    </row>
    <row r="30" spans="1:18" x14ac:dyDescent="0.3">
      <c r="A30" s="1" t="s">
        <v>23</v>
      </c>
      <c r="B30" s="1">
        <v>-0.56000000000000005</v>
      </c>
      <c r="C30" s="5">
        <v>0</v>
      </c>
      <c r="D30" s="5">
        <v>0</v>
      </c>
      <c r="E30" s="5">
        <v>0</v>
      </c>
      <c r="F30" s="5">
        <v>0</v>
      </c>
      <c r="G30" s="1">
        <v>13.86</v>
      </c>
      <c r="H30" s="1">
        <v>0.22</v>
      </c>
      <c r="I30" s="1">
        <v>13.63</v>
      </c>
      <c r="J30" s="1">
        <v>77.38</v>
      </c>
      <c r="K30" s="5">
        <v>0</v>
      </c>
      <c r="L30" s="5">
        <v>0</v>
      </c>
      <c r="M30" s="1">
        <v>18.920000000000002</v>
      </c>
      <c r="N30" s="5">
        <v>0</v>
      </c>
      <c r="O30" s="1">
        <v>109.59</v>
      </c>
      <c r="P30" s="16">
        <f>(O30-O31)/O31</f>
        <v>1.2108129917288684</v>
      </c>
      <c r="Q30" s="16">
        <f>O30/$O$83</f>
        <v>3.8672997101166147E-4</v>
      </c>
      <c r="R30" s="1">
        <v>60.02</v>
      </c>
    </row>
    <row r="31" spans="1:18" x14ac:dyDescent="0.3">
      <c r="A31" s="1" t="s">
        <v>10</v>
      </c>
      <c r="B31" s="1">
        <v>-0.53</v>
      </c>
      <c r="C31" s="5">
        <v>0</v>
      </c>
      <c r="D31" s="5">
        <v>0</v>
      </c>
      <c r="E31" s="5">
        <v>0</v>
      </c>
      <c r="F31" s="5">
        <v>0</v>
      </c>
      <c r="G31" s="1">
        <v>2.88</v>
      </c>
      <c r="H31" s="1">
        <v>0.04</v>
      </c>
      <c r="I31" s="1">
        <v>2.84</v>
      </c>
      <c r="J31" s="1">
        <v>47.14</v>
      </c>
      <c r="K31" s="5">
        <v>0</v>
      </c>
      <c r="L31" s="5">
        <v>0</v>
      </c>
      <c r="M31" s="1">
        <v>0.08</v>
      </c>
      <c r="N31" s="5">
        <v>0</v>
      </c>
      <c r="O31" s="1">
        <v>49.57</v>
      </c>
      <c r="P31" s="1"/>
      <c r="Q31" s="1"/>
      <c r="R31" s="1"/>
    </row>
    <row r="32" spans="1:18" x14ac:dyDescent="0.3">
      <c r="A32" s="1" t="s">
        <v>24</v>
      </c>
      <c r="B32" s="1">
        <v>13.24</v>
      </c>
      <c r="C32" s="1">
        <v>-0.09</v>
      </c>
      <c r="D32" s="1">
        <v>-0.09</v>
      </c>
      <c r="E32" s="5">
        <v>0</v>
      </c>
      <c r="F32" s="1">
        <v>1.1000000000000001</v>
      </c>
      <c r="G32" s="1">
        <v>109.66</v>
      </c>
      <c r="H32" s="1">
        <v>31.03</v>
      </c>
      <c r="I32" s="1">
        <v>78.63</v>
      </c>
      <c r="J32" s="1">
        <v>123.87</v>
      </c>
      <c r="K32" s="5">
        <v>0</v>
      </c>
      <c r="L32" s="1">
        <v>61.32</v>
      </c>
      <c r="M32" s="1">
        <v>2.2599999999999998</v>
      </c>
      <c r="N32" s="1">
        <v>2.93</v>
      </c>
      <c r="O32" s="1">
        <v>314.29000000000002</v>
      </c>
      <c r="P32" s="16">
        <f>(O32-O33)/O33</f>
        <v>-4.0745940666585177E-2</v>
      </c>
      <c r="Q32" s="16">
        <f>O32/$O$83</f>
        <v>1.1090917290743232E-3</v>
      </c>
      <c r="R32" s="1">
        <v>-13.35</v>
      </c>
    </row>
    <row r="33" spans="1:18" x14ac:dyDescent="0.3">
      <c r="A33" s="1" t="s">
        <v>10</v>
      </c>
      <c r="B33" s="1">
        <v>11.7</v>
      </c>
      <c r="C33" s="1">
        <v>0.13</v>
      </c>
      <c r="D33" s="1">
        <v>0.13</v>
      </c>
      <c r="E33" s="5">
        <v>0</v>
      </c>
      <c r="F33" s="1">
        <v>1.28</v>
      </c>
      <c r="G33" s="1">
        <v>229.44</v>
      </c>
      <c r="H33" s="1">
        <v>77.510000000000005</v>
      </c>
      <c r="I33" s="1">
        <v>151.93</v>
      </c>
      <c r="J33" s="1">
        <v>26.66</v>
      </c>
      <c r="K33" s="5">
        <v>0</v>
      </c>
      <c r="L33" s="1">
        <v>56.45</v>
      </c>
      <c r="M33" s="1">
        <v>1.84</v>
      </c>
      <c r="N33" s="1">
        <v>0.14000000000000001</v>
      </c>
      <c r="O33" s="1">
        <v>327.64</v>
      </c>
      <c r="P33" s="1"/>
      <c r="Q33" s="1"/>
      <c r="R33" s="1"/>
    </row>
    <row r="34" spans="1:18" x14ac:dyDescent="0.3">
      <c r="A34" s="1" t="s">
        <v>25</v>
      </c>
      <c r="B34" s="1">
        <v>351.25</v>
      </c>
      <c r="C34" s="1">
        <v>69.34</v>
      </c>
      <c r="D34" s="1">
        <v>69.12</v>
      </c>
      <c r="E34" s="1">
        <v>0.22</v>
      </c>
      <c r="F34" s="1">
        <v>72.05</v>
      </c>
      <c r="G34" s="1">
        <v>2221.5700000000002</v>
      </c>
      <c r="H34" s="1">
        <v>740.47</v>
      </c>
      <c r="I34" s="1">
        <v>1481.1</v>
      </c>
      <c r="J34" s="1">
        <v>828.31</v>
      </c>
      <c r="K34" s="5">
        <v>0</v>
      </c>
      <c r="L34" s="1">
        <v>24.96</v>
      </c>
      <c r="M34" s="1">
        <v>62.33</v>
      </c>
      <c r="N34" s="1">
        <v>23.58</v>
      </c>
      <c r="O34" s="1">
        <v>3653.39</v>
      </c>
      <c r="P34" s="16">
        <f>(O34-O35)/O35</f>
        <v>0.14361422400300505</v>
      </c>
      <c r="Q34" s="16">
        <f>O34/$O$83</f>
        <v>1.2892375296964081E-2</v>
      </c>
      <c r="R34" s="1">
        <v>458.79</v>
      </c>
    </row>
    <row r="35" spans="1:18" x14ac:dyDescent="0.3">
      <c r="A35" s="1" t="s">
        <v>10</v>
      </c>
      <c r="B35" s="1">
        <v>283.74</v>
      </c>
      <c r="C35" s="1">
        <v>54.28</v>
      </c>
      <c r="D35" s="1">
        <v>54.15</v>
      </c>
      <c r="E35" s="1">
        <v>0.13</v>
      </c>
      <c r="F35" s="1">
        <v>60.24</v>
      </c>
      <c r="G35" s="1">
        <v>2107.56</v>
      </c>
      <c r="H35" s="1">
        <v>679.53</v>
      </c>
      <c r="I35" s="1">
        <v>1428.02</v>
      </c>
      <c r="J35" s="1">
        <v>596.37</v>
      </c>
      <c r="K35" s="5">
        <v>0</v>
      </c>
      <c r="L35" s="1">
        <v>17.82</v>
      </c>
      <c r="M35" s="1">
        <v>58.21</v>
      </c>
      <c r="N35" s="1">
        <v>16.39</v>
      </c>
      <c r="O35" s="1">
        <v>3194.6</v>
      </c>
      <c r="P35" s="1"/>
      <c r="Q35" s="1"/>
      <c r="R35" s="1"/>
    </row>
    <row r="36" spans="1:18" x14ac:dyDescent="0.3">
      <c r="A36" s="1" t="s">
        <v>26</v>
      </c>
      <c r="B36" s="1">
        <v>1463.03</v>
      </c>
      <c r="C36" s="1">
        <v>85.82</v>
      </c>
      <c r="D36" s="1">
        <v>85.82</v>
      </c>
      <c r="E36" s="5">
        <v>0</v>
      </c>
      <c r="F36" s="1">
        <v>186.14</v>
      </c>
      <c r="G36" s="1">
        <v>4267.67</v>
      </c>
      <c r="H36" s="1">
        <v>1904.19</v>
      </c>
      <c r="I36" s="1">
        <v>2363.48</v>
      </c>
      <c r="J36" s="1">
        <v>3501.74</v>
      </c>
      <c r="K36" s="1">
        <v>0.21</v>
      </c>
      <c r="L36" s="1">
        <v>109.53</v>
      </c>
      <c r="M36" s="1">
        <v>1461.81</v>
      </c>
      <c r="N36" s="1">
        <v>1725.82</v>
      </c>
      <c r="O36" s="1">
        <v>12801.77</v>
      </c>
      <c r="P36" s="16">
        <f>(O36-O37)/O37</f>
        <v>0.1495511982414299</v>
      </c>
      <c r="Q36" s="16">
        <f>O36/$O$83</f>
        <v>4.5175911497380761E-2</v>
      </c>
      <c r="R36" s="1">
        <v>1665.45</v>
      </c>
    </row>
    <row r="37" spans="1:18" x14ac:dyDescent="0.3">
      <c r="A37" s="1" t="s">
        <v>10</v>
      </c>
      <c r="B37" s="1">
        <v>1301.99</v>
      </c>
      <c r="C37" s="1">
        <v>84.2</v>
      </c>
      <c r="D37" s="1">
        <v>84.2</v>
      </c>
      <c r="E37" s="5">
        <v>0</v>
      </c>
      <c r="F37" s="1">
        <v>135.31</v>
      </c>
      <c r="G37" s="1">
        <v>3578.27</v>
      </c>
      <c r="H37" s="1">
        <v>1585.41</v>
      </c>
      <c r="I37" s="1">
        <v>1992.85</v>
      </c>
      <c r="J37" s="1">
        <v>2757.49</v>
      </c>
      <c r="K37" s="1">
        <v>0.12</v>
      </c>
      <c r="L37" s="1">
        <v>77.88</v>
      </c>
      <c r="M37" s="1">
        <v>1006.11</v>
      </c>
      <c r="N37" s="1">
        <v>2194.96</v>
      </c>
      <c r="O37" s="1">
        <v>11136.32</v>
      </c>
      <c r="P37" s="1"/>
      <c r="Q37" s="1"/>
      <c r="R37" s="1"/>
    </row>
    <row r="38" spans="1:18" x14ac:dyDescent="0.3">
      <c r="A38" s="1" t="s">
        <v>27</v>
      </c>
      <c r="B38" s="1">
        <v>83.4</v>
      </c>
      <c r="C38" s="1">
        <v>3.91</v>
      </c>
      <c r="D38" s="1">
        <v>3.91</v>
      </c>
      <c r="E38" s="5">
        <v>0</v>
      </c>
      <c r="F38" s="1">
        <v>23.86</v>
      </c>
      <c r="G38" s="1">
        <v>3455.72</v>
      </c>
      <c r="H38" s="1">
        <v>848.31</v>
      </c>
      <c r="I38" s="1">
        <v>2607.41</v>
      </c>
      <c r="J38" s="1">
        <v>8.16</v>
      </c>
      <c r="K38" s="5">
        <v>0</v>
      </c>
      <c r="L38" s="1">
        <v>9.27</v>
      </c>
      <c r="M38" s="1">
        <v>119.78</v>
      </c>
      <c r="N38" s="1">
        <v>40.909999999999997</v>
      </c>
      <c r="O38" s="1">
        <v>3745.01</v>
      </c>
      <c r="P38" s="16">
        <f>(O38-O39)/O39</f>
        <v>0.24011881266805307</v>
      </c>
      <c r="Q38" s="16">
        <f>O38/$O$83</f>
        <v>1.3215691292438929E-2</v>
      </c>
      <c r="R38" s="1">
        <v>725.13</v>
      </c>
    </row>
    <row r="39" spans="1:18" x14ac:dyDescent="0.3">
      <c r="A39" s="1" t="s">
        <v>10</v>
      </c>
      <c r="B39" s="1">
        <v>75.84</v>
      </c>
      <c r="C39" s="1">
        <v>3.01</v>
      </c>
      <c r="D39" s="1">
        <v>3.01</v>
      </c>
      <c r="E39" s="5">
        <v>0</v>
      </c>
      <c r="F39" s="1">
        <v>19.55</v>
      </c>
      <c r="G39" s="1">
        <v>2788.24</v>
      </c>
      <c r="H39" s="1">
        <v>632.21</v>
      </c>
      <c r="I39" s="1">
        <v>2156.04</v>
      </c>
      <c r="J39" s="1">
        <v>2.57</v>
      </c>
      <c r="K39" s="5">
        <v>0</v>
      </c>
      <c r="L39" s="1">
        <v>8.2200000000000006</v>
      </c>
      <c r="M39" s="1">
        <v>102.25</v>
      </c>
      <c r="N39" s="1">
        <v>20.190000000000001</v>
      </c>
      <c r="O39" s="1">
        <v>3019.88</v>
      </c>
      <c r="P39" s="1"/>
      <c r="Q39" s="1"/>
      <c r="R39" s="1"/>
    </row>
    <row r="40" spans="1:18" x14ac:dyDescent="0.3">
      <c r="A40" s="1" t="s">
        <v>28</v>
      </c>
      <c r="B40" s="1">
        <v>1841.8</v>
      </c>
      <c r="C40" s="1">
        <v>710.6</v>
      </c>
      <c r="D40" s="1">
        <v>645.08000000000004</v>
      </c>
      <c r="E40" s="1">
        <v>65.52</v>
      </c>
      <c r="F40" s="1">
        <v>342.11</v>
      </c>
      <c r="G40" s="1">
        <v>7989.05</v>
      </c>
      <c r="H40" s="1">
        <v>3728.31</v>
      </c>
      <c r="I40" s="1">
        <v>4260.7299999999996</v>
      </c>
      <c r="J40" s="1">
        <v>3488.22</v>
      </c>
      <c r="K40" s="1">
        <v>150.59</v>
      </c>
      <c r="L40" s="1">
        <v>770.51</v>
      </c>
      <c r="M40" s="1">
        <v>194.01</v>
      </c>
      <c r="N40" s="1">
        <v>1221.8699999999999</v>
      </c>
      <c r="O40" s="1">
        <v>16708.75</v>
      </c>
      <c r="P40" s="16">
        <f>(O40-O41)/O41</f>
        <v>0.1284831268682825</v>
      </c>
      <c r="Q40" s="16">
        <f>O40/$O$83</f>
        <v>5.8963175500876888E-2</v>
      </c>
      <c r="R40" s="1">
        <v>1902.37</v>
      </c>
    </row>
    <row r="41" spans="1:18" x14ac:dyDescent="0.3">
      <c r="A41" s="1" t="s">
        <v>10</v>
      </c>
      <c r="B41" s="1">
        <v>1701</v>
      </c>
      <c r="C41" s="1">
        <v>638.65</v>
      </c>
      <c r="D41" s="1">
        <v>595.37</v>
      </c>
      <c r="E41" s="1">
        <v>43.28</v>
      </c>
      <c r="F41" s="1">
        <v>278.99</v>
      </c>
      <c r="G41" s="1">
        <v>7394.53</v>
      </c>
      <c r="H41" s="1">
        <v>3322.66</v>
      </c>
      <c r="I41" s="1">
        <v>4071.87</v>
      </c>
      <c r="J41" s="1">
        <v>2791.44</v>
      </c>
      <c r="K41" s="1">
        <v>153.54</v>
      </c>
      <c r="L41" s="1">
        <v>693.98</v>
      </c>
      <c r="M41" s="1">
        <v>191.6</v>
      </c>
      <c r="N41" s="1">
        <v>962.65</v>
      </c>
      <c r="O41" s="1">
        <v>14806.38</v>
      </c>
      <c r="P41" s="1"/>
      <c r="Q41" s="1"/>
      <c r="R41" s="1"/>
    </row>
    <row r="42" spans="1:18" x14ac:dyDescent="0.3">
      <c r="A42" s="1" t="s">
        <v>29</v>
      </c>
      <c r="B42" s="1">
        <v>4305.2</v>
      </c>
      <c r="C42" s="1">
        <v>856.04</v>
      </c>
      <c r="D42" s="1">
        <v>419.99</v>
      </c>
      <c r="E42" s="1">
        <v>436.05</v>
      </c>
      <c r="F42" s="1">
        <v>989.42</v>
      </c>
      <c r="G42" s="1">
        <v>8601.64</v>
      </c>
      <c r="H42" s="1">
        <v>3243.76</v>
      </c>
      <c r="I42" s="1">
        <v>5357.87</v>
      </c>
      <c r="J42" s="1">
        <v>19421.43</v>
      </c>
      <c r="K42" s="1">
        <v>337.11</v>
      </c>
      <c r="L42" s="1">
        <v>503.47</v>
      </c>
      <c r="M42" s="1">
        <v>524.08000000000004</v>
      </c>
      <c r="N42" s="1">
        <v>1485.58</v>
      </c>
      <c r="O42" s="1">
        <v>37023.96</v>
      </c>
      <c r="P42" s="16">
        <f>(O42-O43)/O43</f>
        <v>0.11322968956481336</v>
      </c>
      <c r="Q42" s="16">
        <f>O42/$O$83</f>
        <v>0.13065311595525972</v>
      </c>
      <c r="R42" s="1">
        <v>3765.81</v>
      </c>
    </row>
    <row r="43" spans="1:18" x14ac:dyDescent="0.3">
      <c r="A43" s="1" t="s">
        <v>10</v>
      </c>
      <c r="B43" s="1">
        <v>3328.49</v>
      </c>
      <c r="C43" s="1">
        <v>833.68</v>
      </c>
      <c r="D43" s="1">
        <v>356.06</v>
      </c>
      <c r="E43" s="1">
        <v>477.63</v>
      </c>
      <c r="F43" s="1">
        <v>873.52</v>
      </c>
      <c r="G43" s="1">
        <v>8552.8700000000008</v>
      </c>
      <c r="H43" s="1">
        <v>3162.16</v>
      </c>
      <c r="I43" s="1">
        <v>5390.72</v>
      </c>
      <c r="J43" s="1">
        <v>17165.330000000002</v>
      </c>
      <c r="K43" s="1">
        <v>324.44</v>
      </c>
      <c r="L43" s="1">
        <v>462.48</v>
      </c>
      <c r="M43" s="1">
        <v>482.46</v>
      </c>
      <c r="N43" s="1">
        <v>1234.8599999999999</v>
      </c>
      <c r="O43" s="1">
        <v>33258.15</v>
      </c>
      <c r="P43" s="1"/>
      <c r="Q43" s="1"/>
      <c r="R43" s="1"/>
    </row>
    <row r="44" spans="1:18" x14ac:dyDescent="0.3">
      <c r="A44" s="1" t="s">
        <v>30</v>
      </c>
      <c r="B44" s="1">
        <v>1591.38</v>
      </c>
      <c r="C44" s="1">
        <v>442.84</v>
      </c>
      <c r="D44" s="1">
        <v>188.05</v>
      </c>
      <c r="E44" s="1">
        <v>254.79</v>
      </c>
      <c r="F44" s="1">
        <v>380.99</v>
      </c>
      <c r="G44" s="1">
        <v>3530.26</v>
      </c>
      <c r="H44" s="1">
        <v>1098.44</v>
      </c>
      <c r="I44" s="1">
        <v>2431.8200000000002</v>
      </c>
      <c r="J44" s="1">
        <v>7372.23</v>
      </c>
      <c r="K44" s="1">
        <v>147.26</v>
      </c>
      <c r="L44" s="1">
        <v>122.27</v>
      </c>
      <c r="M44" s="1">
        <v>3680.24</v>
      </c>
      <c r="N44" s="1">
        <v>604.45000000000005</v>
      </c>
      <c r="O44" s="1">
        <v>17871.919999999998</v>
      </c>
      <c r="P44" s="16">
        <f>(O44-O45)/O45</f>
        <v>6.9916660829751828E-2</v>
      </c>
      <c r="Q44" s="16">
        <f>O44/$O$83</f>
        <v>6.3067862975843894E-2</v>
      </c>
      <c r="R44" s="1">
        <v>1167.8900000000001</v>
      </c>
    </row>
    <row r="45" spans="1:18" x14ac:dyDescent="0.3">
      <c r="A45" s="1" t="s">
        <v>10</v>
      </c>
      <c r="B45" s="1">
        <v>1326.8</v>
      </c>
      <c r="C45" s="1">
        <v>433.37</v>
      </c>
      <c r="D45" s="1">
        <v>185.18</v>
      </c>
      <c r="E45" s="1">
        <v>248.19</v>
      </c>
      <c r="F45" s="1">
        <v>345.62</v>
      </c>
      <c r="G45" s="1">
        <v>3499.86</v>
      </c>
      <c r="H45" s="1">
        <v>1054.67</v>
      </c>
      <c r="I45" s="1">
        <v>2445.19</v>
      </c>
      <c r="J45" s="1">
        <v>6711.04</v>
      </c>
      <c r="K45" s="1">
        <v>162.47999999999999</v>
      </c>
      <c r="L45" s="1">
        <v>120.71</v>
      </c>
      <c r="M45" s="1">
        <v>1705.79</v>
      </c>
      <c r="N45" s="1">
        <v>2398.36</v>
      </c>
      <c r="O45" s="1">
        <v>16704.03</v>
      </c>
      <c r="P45" s="1"/>
      <c r="Q45" s="1"/>
      <c r="R45" s="1"/>
    </row>
    <row r="46" spans="1:18" x14ac:dyDescent="0.3">
      <c r="A46" s="1" t="s">
        <v>31</v>
      </c>
      <c r="B46" s="1">
        <v>1785.08</v>
      </c>
      <c r="C46" s="1">
        <v>343.18</v>
      </c>
      <c r="D46" s="1">
        <v>160.11000000000001</v>
      </c>
      <c r="E46" s="1">
        <v>183.07</v>
      </c>
      <c r="F46" s="1">
        <v>440.07</v>
      </c>
      <c r="G46" s="1">
        <v>7452.75</v>
      </c>
      <c r="H46" s="1">
        <v>1588.31</v>
      </c>
      <c r="I46" s="1">
        <v>5864.44</v>
      </c>
      <c r="J46" s="1">
        <v>6675.84</v>
      </c>
      <c r="K46" s="1">
        <v>24.85</v>
      </c>
      <c r="L46" s="1">
        <v>232.16</v>
      </c>
      <c r="M46" s="1">
        <v>601.66999999999996</v>
      </c>
      <c r="N46" s="1">
        <v>471.81</v>
      </c>
      <c r="O46" s="1">
        <v>18027.41</v>
      </c>
      <c r="P46" s="16">
        <f>(O46-O47)/O47</f>
        <v>7.7855291935671048E-2</v>
      </c>
      <c r="Q46" s="16">
        <f>O46/$O$83</f>
        <v>6.3616568543802682E-2</v>
      </c>
      <c r="R46" s="1">
        <v>1302.1500000000001</v>
      </c>
    </row>
    <row r="47" spans="1:18" x14ac:dyDescent="0.3">
      <c r="A47" s="1" t="s">
        <v>10</v>
      </c>
      <c r="B47" s="1">
        <v>1477.74</v>
      </c>
      <c r="C47" s="1">
        <v>373.99</v>
      </c>
      <c r="D47" s="1">
        <v>151</v>
      </c>
      <c r="E47" s="1">
        <v>222.99</v>
      </c>
      <c r="F47" s="1">
        <v>473.03</v>
      </c>
      <c r="G47" s="1">
        <v>6416.14</v>
      </c>
      <c r="H47" s="1">
        <v>1770.04</v>
      </c>
      <c r="I47" s="1">
        <v>4646.1000000000004</v>
      </c>
      <c r="J47" s="1">
        <v>6100</v>
      </c>
      <c r="K47" s="1">
        <v>46.83</v>
      </c>
      <c r="L47" s="1">
        <v>225.47</v>
      </c>
      <c r="M47" s="1">
        <v>415.9</v>
      </c>
      <c r="N47" s="1">
        <v>1196.1600000000001</v>
      </c>
      <c r="O47" s="1">
        <v>16725.259999999998</v>
      </c>
      <c r="P47" s="1"/>
      <c r="Q47" s="1"/>
      <c r="R47" s="1"/>
    </row>
    <row r="48" spans="1:18" x14ac:dyDescent="0.3">
      <c r="A48" s="1" t="s">
        <v>32</v>
      </c>
      <c r="B48" s="1">
        <v>282.81</v>
      </c>
      <c r="C48" s="1">
        <v>60.05</v>
      </c>
      <c r="D48" s="1">
        <v>34.79</v>
      </c>
      <c r="E48" s="1">
        <v>25.27</v>
      </c>
      <c r="F48" s="1">
        <v>13.39</v>
      </c>
      <c r="G48" s="1">
        <v>3002.33</v>
      </c>
      <c r="H48" s="1">
        <v>1306.7</v>
      </c>
      <c r="I48" s="1">
        <v>1695.62</v>
      </c>
      <c r="J48" s="1">
        <v>1127.6300000000001</v>
      </c>
      <c r="K48" s="5">
        <v>0</v>
      </c>
      <c r="L48" s="1">
        <v>22.68</v>
      </c>
      <c r="M48" s="1">
        <v>138.88999999999999</v>
      </c>
      <c r="N48" s="1">
        <v>457.87</v>
      </c>
      <c r="O48" s="1">
        <v>5105.6499999999996</v>
      </c>
      <c r="P48" s="16">
        <f>(O48-O49)/O49</f>
        <v>0.14834607486578083</v>
      </c>
      <c r="Q48" s="16">
        <f>O48/$O$83</f>
        <v>1.8017226722289344E-2</v>
      </c>
      <c r="R48" s="1">
        <v>659.56</v>
      </c>
    </row>
    <row r="49" spans="1:18" x14ac:dyDescent="0.3">
      <c r="A49" s="1" t="s">
        <v>10</v>
      </c>
      <c r="B49" s="1">
        <v>237.2</v>
      </c>
      <c r="C49" s="1">
        <v>71.5</v>
      </c>
      <c r="D49" s="1">
        <v>44.67</v>
      </c>
      <c r="E49" s="1">
        <v>26.83</v>
      </c>
      <c r="F49" s="1">
        <v>15.64</v>
      </c>
      <c r="G49" s="1">
        <v>1936.16</v>
      </c>
      <c r="H49" s="1">
        <v>864.01</v>
      </c>
      <c r="I49" s="1">
        <v>1072.1600000000001</v>
      </c>
      <c r="J49" s="1">
        <v>899.25</v>
      </c>
      <c r="K49" s="5">
        <v>0</v>
      </c>
      <c r="L49" s="1">
        <v>17</v>
      </c>
      <c r="M49" s="1">
        <v>120.11</v>
      </c>
      <c r="N49" s="1">
        <v>1149.22</v>
      </c>
      <c r="O49" s="1">
        <v>4446.09</v>
      </c>
      <c r="P49" s="1"/>
      <c r="Q49" s="1"/>
      <c r="R49" s="1"/>
    </row>
    <row r="50" spans="1:18" x14ac:dyDescent="0.3">
      <c r="A50" s="1" t="s">
        <v>33</v>
      </c>
      <c r="B50" s="1">
        <v>50.01</v>
      </c>
      <c r="C50" s="5">
        <v>0</v>
      </c>
      <c r="D50" s="1">
        <v>1.2</v>
      </c>
      <c r="E50" s="5">
        <v>0</v>
      </c>
      <c r="F50" s="1">
        <v>3.58</v>
      </c>
      <c r="G50" s="5">
        <v>0</v>
      </c>
      <c r="H50" s="1">
        <v>253.19</v>
      </c>
      <c r="I50" s="1">
        <v>313.06</v>
      </c>
      <c r="J50" s="1">
        <v>315.32</v>
      </c>
      <c r="K50" s="5">
        <v>0</v>
      </c>
      <c r="L50" s="1">
        <v>0.19</v>
      </c>
      <c r="M50" s="1">
        <v>15.89</v>
      </c>
      <c r="N50" s="1">
        <v>38.04</v>
      </c>
      <c r="O50" s="1">
        <v>990.48</v>
      </c>
      <c r="P50" s="16">
        <f>(O50-O51)/O51</f>
        <v>0.19332064287607531</v>
      </c>
      <c r="Q50" s="16">
        <f>O50/$O$83</f>
        <v>3.4952851691543974E-3</v>
      </c>
      <c r="R50" s="1">
        <v>160.46</v>
      </c>
    </row>
    <row r="51" spans="1:18" x14ac:dyDescent="0.3">
      <c r="A51" s="1" t="s">
        <v>10</v>
      </c>
      <c r="B51" s="1">
        <v>43.9</v>
      </c>
      <c r="C51" s="5">
        <v>0</v>
      </c>
      <c r="D51" s="1">
        <v>0.81</v>
      </c>
      <c r="E51" s="5">
        <v>0</v>
      </c>
      <c r="F51" s="1">
        <v>2.76</v>
      </c>
      <c r="G51" s="5">
        <v>0</v>
      </c>
      <c r="H51" s="1">
        <v>242.96</v>
      </c>
      <c r="I51" s="1">
        <v>223.51</v>
      </c>
      <c r="J51" s="1">
        <v>298.99</v>
      </c>
      <c r="K51" s="5">
        <v>0</v>
      </c>
      <c r="L51" s="1">
        <v>0.12</v>
      </c>
      <c r="M51" s="1">
        <v>14.87</v>
      </c>
      <c r="N51" s="1">
        <v>2.1</v>
      </c>
      <c r="O51" s="1">
        <v>830.02</v>
      </c>
      <c r="P51" s="1"/>
      <c r="Q51" s="1"/>
      <c r="R51" s="1"/>
    </row>
    <row r="52" spans="1:18" x14ac:dyDescent="0.3">
      <c r="A52" s="1" t="s">
        <v>34</v>
      </c>
      <c r="B52" s="1">
        <v>255.55</v>
      </c>
      <c r="C52" s="1">
        <v>49.8</v>
      </c>
      <c r="D52" s="1">
        <v>49.8</v>
      </c>
      <c r="E52" s="5">
        <v>0</v>
      </c>
      <c r="F52" s="1">
        <v>32.06</v>
      </c>
      <c r="G52" s="1">
        <v>772.27</v>
      </c>
      <c r="H52" s="1">
        <v>401.37</v>
      </c>
      <c r="I52" s="1">
        <v>370.91</v>
      </c>
      <c r="J52" s="1">
        <v>605.46</v>
      </c>
      <c r="K52" s="5">
        <v>0</v>
      </c>
      <c r="L52" s="1">
        <v>48.14</v>
      </c>
      <c r="M52" s="1">
        <v>56.06</v>
      </c>
      <c r="N52" s="1">
        <v>56.13</v>
      </c>
      <c r="O52" s="1">
        <v>1875.48</v>
      </c>
      <c r="P52" s="16">
        <f>(O52-O53)/O53</f>
        <v>0.19531937132732535</v>
      </c>
      <c r="Q52" s="16">
        <f>O52/$O$83</f>
        <v>6.6183440645401111E-3</v>
      </c>
      <c r="R52" s="1">
        <v>306.45999999999998</v>
      </c>
    </row>
    <row r="53" spans="1:18" x14ac:dyDescent="0.3">
      <c r="A53" s="1" t="s">
        <v>10</v>
      </c>
      <c r="B53" s="1">
        <v>72.38</v>
      </c>
      <c r="C53" s="1">
        <v>12.5</v>
      </c>
      <c r="D53" s="1">
        <v>12.5</v>
      </c>
      <c r="E53" s="5">
        <v>0</v>
      </c>
      <c r="F53" s="1">
        <v>9.56</v>
      </c>
      <c r="G53" s="1">
        <v>808.94</v>
      </c>
      <c r="H53" s="1">
        <v>481.86</v>
      </c>
      <c r="I53" s="1">
        <v>327.08</v>
      </c>
      <c r="J53" s="1">
        <v>569.96</v>
      </c>
      <c r="K53" s="5">
        <v>0</v>
      </c>
      <c r="L53" s="1">
        <v>1.73</v>
      </c>
      <c r="M53" s="1">
        <v>60.56</v>
      </c>
      <c r="N53" s="1">
        <v>33.39</v>
      </c>
      <c r="O53" s="1">
        <v>1569.02</v>
      </c>
      <c r="P53" s="1"/>
      <c r="Q53" s="1"/>
      <c r="R53" s="1"/>
    </row>
    <row r="54" spans="1:18" x14ac:dyDescent="0.3">
      <c r="A54" s="4" t="s">
        <v>35</v>
      </c>
      <c r="B54" s="20">
        <f t="shared" ref="B54:O55" si="0">SUM(B4+B6+B8+B10+B12+B14+B16+B18+B20+B22+B24+B26+B28+B30+B32+B34+B36+B38+B40+B42+B44+B46+B48+B50+B52)</f>
        <v>24945.670000000002</v>
      </c>
      <c r="C54" s="20">
        <f t="shared" si="0"/>
        <v>4983.1200000000008</v>
      </c>
      <c r="D54" s="20">
        <f t="shared" si="0"/>
        <v>3700.0500000000006</v>
      </c>
      <c r="E54" s="20">
        <f t="shared" si="0"/>
        <v>1284.28</v>
      </c>
      <c r="F54" s="20">
        <f t="shared" si="0"/>
        <v>5740.61</v>
      </c>
      <c r="G54" s="20">
        <f t="shared" si="0"/>
        <v>87686.420000000013</v>
      </c>
      <c r="H54" s="20">
        <f t="shared" si="0"/>
        <v>36017.560000000005</v>
      </c>
      <c r="I54" s="20">
        <f t="shared" si="0"/>
        <v>52235.090000000004</v>
      </c>
      <c r="J54" s="20">
        <f t="shared" si="0"/>
        <v>79703.380000000019</v>
      </c>
      <c r="K54" s="20">
        <f t="shared" si="0"/>
        <v>862.19</v>
      </c>
      <c r="L54" s="20">
        <f t="shared" si="0"/>
        <v>5209.7100000000009</v>
      </c>
      <c r="M54" s="20">
        <f t="shared" si="0"/>
        <v>9477.5499999999993</v>
      </c>
      <c r="N54" s="20">
        <f t="shared" si="0"/>
        <v>17100.32</v>
      </c>
      <c r="O54" s="20">
        <f t="shared" si="0"/>
        <v>236276.41000000003</v>
      </c>
      <c r="P54" s="17">
        <f>(O54-O55)/O55</f>
        <v>7.6753483324012592E-2</v>
      </c>
      <c r="Q54" s="16">
        <f>O54/$O$83</f>
        <v>0.83379112318678206</v>
      </c>
      <c r="R54" s="20">
        <f t="shared" ref="R54" si="1">SUM(R4+R6+R8+R10+R12+R14+R16+R18+R20+R22+R24+R26+R28+R30+R32+R34+R36+R38+R40+R42+R44+R46+R48+R50+R52)</f>
        <v>16842.329999999998</v>
      </c>
    </row>
    <row r="55" spans="1:18" x14ac:dyDescent="0.3">
      <c r="A55" s="1" t="s">
        <v>36</v>
      </c>
      <c r="B55" s="21">
        <f t="shared" si="0"/>
        <v>21248.740000000005</v>
      </c>
      <c r="C55" s="21">
        <f t="shared" si="0"/>
        <v>4768.03</v>
      </c>
      <c r="D55" s="21">
        <f t="shared" si="0"/>
        <v>3428.27</v>
      </c>
      <c r="E55" s="21">
        <f t="shared" si="0"/>
        <v>1340.57</v>
      </c>
      <c r="F55" s="21">
        <f t="shared" si="0"/>
        <v>5038.3900000000012</v>
      </c>
      <c r="G55" s="21">
        <f t="shared" si="0"/>
        <v>80415.37999999999</v>
      </c>
      <c r="H55" s="21">
        <f t="shared" si="0"/>
        <v>33324.51</v>
      </c>
      <c r="I55" s="21">
        <f t="shared" si="0"/>
        <v>47557.360000000008</v>
      </c>
      <c r="J55" s="21">
        <f t="shared" si="0"/>
        <v>70636.270000000019</v>
      </c>
      <c r="K55" s="21">
        <f t="shared" si="0"/>
        <v>961.18999999999994</v>
      </c>
      <c r="L55" s="21">
        <f t="shared" si="0"/>
        <v>4860.87</v>
      </c>
      <c r="M55" s="21">
        <f t="shared" si="0"/>
        <v>6811.9899999999989</v>
      </c>
      <c r="N55" s="21">
        <f t="shared" si="0"/>
        <v>24225.919999999998</v>
      </c>
      <c r="O55" s="21">
        <f t="shared" si="0"/>
        <v>219434.08</v>
      </c>
      <c r="P55" s="1"/>
      <c r="Q55" s="1"/>
      <c r="R55" s="1"/>
    </row>
    <row r="56" spans="1:18" x14ac:dyDescent="0.3">
      <c r="A56" s="1" t="s">
        <v>37</v>
      </c>
      <c r="B56" s="13">
        <f t="shared" ref="B56:O56" si="2">(B54-B55)/B55</f>
        <v>0.17398349266827096</v>
      </c>
      <c r="C56" s="13">
        <f t="shared" si="2"/>
        <v>4.5110873882924618E-2</v>
      </c>
      <c r="D56" s="13">
        <f t="shared" si="2"/>
        <v>7.9276136360321867E-2</v>
      </c>
      <c r="E56" s="13">
        <f t="shared" si="2"/>
        <v>-4.1989601438194177E-2</v>
      </c>
      <c r="F56" s="13">
        <f t="shared" si="2"/>
        <v>0.13937388729336123</v>
      </c>
      <c r="G56" s="13">
        <f t="shared" si="2"/>
        <v>9.0418524416598214E-2</v>
      </c>
      <c r="H56" s="13">
        <f t="shared" si="2"/>
        <v>8.0812891172293386E-2</v>
      </c>
      <c r="I56" s="13">
        <f t="shared" si="2"/>
        <v>9.8359749153443241E-2</v>
      </c>
      <c r="J56" s="13">
        <f t="shared" si="2"/>
        <v>0.12836337479314802</v>
      </c>
      <c r="K56" s="13">
        <f t="shared" si="2"/>
        <v>-0.10299732623102602</v>
      </c>
      <c r="L56" s="13">
        <f t="shared" si="2"/>
        <v>7.1764930969147711E-2</v>
      </c>
      <c r="M56" s="13">
        <f t="shared" si="2"/>
        <v>0.39130415634785148</v>
      </c>
      <c r="N56" s="13">
        <f t="shared" si="2"/>
        <v>-0.29413124455129047</v>
      </c>
      <c r="O56" s="13">
        <f t="shared" si="2"/>
        <v>7.6753483324012592E-2</v>
      </c>
      <c r="P56" s="1"/>
      <c r="Q56" s="1"/>
      <c r="R56" s="1"/>
    </row>
    <row r="57" spans="1:18" x14ac:dyDescent="0.3">
      <c r="A57" s="4" t="s">
        <v>38</v>
      </c>
      <c r="B57" s="1"/>
      <c r="C57" s="1"/>
      <c r="D57" s="1"/>
      <c r="E57" s="1"/>
      <c r="F57" s="1"/>
      <c r="G57" s="1"/>
      <c r="H57" s="1"/>
      <c r="I57" s="1"/>
      <c r="J57" s="1"/>
      <c r="K57" s="1"/>
      <c r="L57" s="1"/>
      <c r="M57" s="1"/>
      <c r="N57" s="1"/>
      <c r="O57" s="1"/>
      <c r="P57" s="1"/>
      <c r="Q57" s="1"/>
      <c r="R57" s="1"/>
    </row>
    <row r="58" spans="1:18" x14ac:dyDescent="0.3">
      <c r="A58" s="1" t="s">
        <v>39</v>
      </c>
      <c r="B58" s="5">
        <v>0</v>
      </c>
      <c r="C58" s="5">
        <v>0</v>
      </c>
      <c r="D58" s="5">
        <v>0</v>
      </c>
      <c r="E58" s="5">
        <v>0</v>
      </c>
      <c r="F58" s="5">
        <v>0</v>
      </c>
      <c r="G58" s="5">
        <v>0</v>
      </c>
      <c r="H58" s="5">
        <v>0</v>
      </c>
      <c r="I58" s="5">
        <v>0</v>
      </c>
      <c r="J58" s="1">
        <v>6477.24</v>
      </c>
      <c r="K58" s="5">
        <v>0</v>
      </c>
      <c r="L58" s="5">
        <v>0</v>
      </c>
      <c r="M58" s="1">
        <v>83.2</v>
      </c>
      <c r="N58" s="5">
        <v>0</v>
      </c>
      <c r="O58" s="1">
        <v>6560.44</v>
      </c>
      <c r="P58" s="16">
        <f>(O58-O59)/O59</f>
        <v>0.233995809209957</v>
      </c>
      <c r="Q58" s="16">
        <f>O58/$O$83</f>
        <v>2.3151006214287288E-2</v>
      </c>
      <c r="R58" s="1">
        <v>1244.02</v>
      </c>
    </row>
    <row r="59" spans="1:18" x14ac:dyDescent="0.3">
      <c r="A59" s="1" t="s">
        <v>10</v>
      </c>
      <c r="B59" s="5">
        <v>0</v>
      </c>
      <c r="C59" s="5">
        <v>0</v>
      </c>
      <c r="D59" s="5">
        <v>0</v>
      </c>
      <c r="E59" s="5">
        <v>0</v>
      </c>
      <c r="F59" s="5">
        <v>0</v>
      </c>
      <c r="G59" s="5">
        <v>0</v>
      </c>
      <c r="H59" s="5">
        <v>0</v>
      </c>
      <c r="I59" s="5">
        <v>0</v>
      </c>
      <c r="J59" s="1">
        <v>5212.93</v>
      </c>
      <c r="K59" s="5">
        <v>0</v>
      </c>
      <c r="L59" s="5">
        <v>0</v>
      </c>
      <c r="M59" s="1">
        <v>103.49</v>
      </c>
      <c r="N59" s="5">
        <v>0</v>
      </c>
      <c r="O59" s="1">
        <v>5316.42</v>
      </c>
      <c r="P59" s="1"/>
      <c r="Q59" s="1"/>
      <c r="R59" s="1"/>
    </row>
    <row r="60" spans="1:18" x14ac:dyDescent="0.3">
      <c r="A60" s="1" t="s">
        <v>40</v>
      </c>
      <c r="B60" s="5">
        <v>0</v>
      </c>
      <c r="C60" s="5">
        <v>0</v>
      </c>
      <c r="D60" s="5">
        <v>0</v>
      </c>
      <c r="E60" s="5">
        <v>0</v>
      </c>
      <c r="F60" s="5">
        <v>0</v>
      </c>
      <c r="G60" s="5">
        <v>0</v>
      </c>
      <c r="H60" s="5">
        <v>0</v>
      </c>
      <c r="I60" s="5">
        <v>0</v>
      </c>
      <c r="J60" s="1">
        <v>4685.34</v>
      </c>
      <c r="K60" s="5">
        <v>0</v>
      </c>
      <c r="L60" s="5">
        <v>0</v>
      </c>
      <c r="M60" s="1">
        <v>346.66</v>
      </c>
      <c r="N60" s="5">
        <v>0</v>
      </c>
      <c r="O60" s="1">
        <v>5032</v>
      </c>
      <c r="P60" s="16">
        <f>(O60-O61)/O61</f>
        <v>0.33278242168049244</v>
      </c>
      <c r="Q60" s="16">
        <f>O60/$O$83</f>
        <v>1.7757324702351314E-2</v>
      </c>
      <c r="R60" s="1">
        <v>1256.44</v>
      </c>
    </row>
    <row r="61" spans="1:18" x14ac:dyDescent="0.3">
      <c r="A61" s="1" t="s">
        <v>10</v>
      </c>
      <c r="B61" s="5">
        <v>0</v>
      </c>
      <c r="C61" s="5">
        <v>0</v>
      </c>
      <c r="D61" s="5">
        <v>0</v>
      </c>
      <c r="E61" s="5">
        <v>0</v>
      </c>
      <c r="F61" s="5">
        <v>0</v>
      </c>
      <c r="G61" s="5">
        <v>0</v>
      </c>
      <c r="H61" s="5">
        <v>0</v>
      </c>
      <c r="I61" s="5">
        <v>0</v>
      </c>
      <c r="J61" s="1">
        <v>3453.56</v>
      </c>
      <c r="K61" s="5">
        <v>0</v>
      </c>
      <c r="L61" s="5">
        <v>0</v>
      </c>
      <c r="M61" s="1">
        <v>322</v>
      </c>
      <c r="N61" s="5">
        <v>0</v>
      </c>
      <c r="O61" s="1">
        <v>3775.56</v>
      </c>
      <c r="P61" s="1"/>
      <c r="Q61" s="1"/>
      <c r="R61" s="1"/>
    </row>
    <row r="62" spans="1:18" x14ac:dyDescent="0.3">
      <c r="A62" s="1" t="s">
        <v>41</v>
      </c>
      <c r="B62" s="5">
        <v>0</v>
      </c>
      <c r="C62" s="5">
        <v>0</v>
      </c>
      <c r="D62" s="5">
        <v>0</v>
      </c>
      <c r="E62" s="5">
        <v>0</v>
      </c>
      <c r="F62" s="5">
        <v>0</v>
      </c>
      <c r="G62" s="5">
        <v>0</v>
      </c>
      <c r="H62" s="5">
        <v>0</v>
      </c>
      <c r="I62" s="5">
        <v>0</v>
      </c>
      <c r="J62" s="1">
        <v>7730.62</v>
      </c>
      <c r="K62" s="5">
        <v>0</v>
      </c>
      <c r="L62" s="5">
        <v>0</v>
      </c>
      <c r="M62" s="1">
        <v>209.89</v>
      </c>
      <c r="N62" s="5">
        <v>0</v>
      </c>
      <c r="O62" s="1">
        <v>7940.51</v>
      </c>
      <c r="P62" s="16">
        <f>(O62-O63)/O63</f>
        <v>0.17335069110941015</v>
      </c>
      <c r="Q62" s="16">
        <f>O62/$O$83</f>
        <v>2.802110778463188E-2</v>
      </c>
      <c r="R62" s="1">
        <v>1173.1300000000001</v>
      </c>
    </row>
    <row r="63" spans="1:18" x14ac:dyDescent="0.3">
      <c r="A63" s="1" t="s">
        <v>10</v>
      </c>
      <c r="B63" s="5">
        <v>0</v>
      </c>
      <c r="C63" s="5">
        <v>0</v>
      </c>
      <c r="D63" s="5">
        <v>0</v>
      </c>
      <c r="E63" s="5">
        <v>0</v>
      </c>
      <c r="F63" s="5">
        <v>0</v>
      </c>
      <c r="G63" s="5">
        <v>0</v>
      </c>
      <c r="H63" s="5">
        <v>0</v>
      </c>
      <c r="I63" s="5">
        <v>0</v>
      </c>
      <c r="J63" s="1">
        <v>6614.58</v>
      </c>
      <c r="K63" s="5">
        <v>0</v>
      </c>
      <c r="L63" s="5">
        <v>0</v>
      </c>
      <c r="M63" s="1">
        <v>152.80000000000001</v>
      </c>
      <c r="N63" s="5">
        <v>0</v>
      </c>
      <c r="O63" s="1">
        <v>6767.38</v>
      </c>
      <c r="P63" s="1"/>
      <c r="Q63" s="1"/>
      <c r="R63" s="1"/>
    </row>
    <row r="64" spans="1:18" x14ac:dyDescent="0.3">
      <c r="A64" s="1" t="s">
        <v>42</v>
      </c>
      <c r="B64" s="5">
        <v>0</v>
      </c>
      <c r="C64" s="5">
        <v>0</v>
      </c>
      <c r="D64" s="5">
        <v>0</v>
      </c>
      <c r="E64" s="5">
        <v>0</v>
      </c>
      <c r="F64" s="5">
        <v>0</v>
      </c>
      <c r="G64" s="5">
        <v>0</v>
      </c>
      <c r="H64" s="5">
        <v>0</v>
      </c>
      <c r="I64" s="5">
        <v>0</v>
      </c>
      <c r="J64" s="1">
        <v>93.1</v>
      </c>
      <c r="K64" s="5">
        <v>0</v>
      </c>
      <c r="L64" s="5">
        <v>0</v>
      </c>
      <c r="M64" s="1">
        <v>4.88</v>
      </c>
      <c r="N64" s="5">
        <v>0</v>
      </c>
      <c r="O64" s="1">
        <v>97.98</v>
      </c>
      <c r="P64" s="16">
        <f>(O64-O65)/O65</f>
        <v>17.521739130434781</v>
      </c>
      <c r="Q64" s="16">
        <f>O64/$O$83</f>
        <v>3.4575967296033021E-4</v>
      </c>
      <c r="R64" s="1">
        <v>92.69</v>
      </c>
    </row>
    <row r="65" spans="1:18" x14ac:dyDescent="0.3">
      <c r="A65" s="1" t="s">
        <v>10</v>
      </c>
      <c r="B65" s="5">
        <v>0</v>
      </c>
      <c r="C65" s="5">
        <v>0</v>
      </c>
      <c r="D65" s="5">
        <v>0</v>
      </c>
      <c r="E65" s="5">
        <v>0</v>
      </c>
      <c r="F65" s="5">
        <v>0</v>
      </c>
      <c r="G65" s="5">
        <v>0</v>
      </c>
      <c r="H65" s="5">
        <v>0</v>
      </c>
      <c r="I65" s="5">
        <v>0</v>
      </c>
      <c r="J65" s="1">
        <v>5.29</v>
      </c>
      <c r="K65" s="5">
        <v>0</v>
      </c>
      <c r="L65" s="5">
        <v>0</v>
      </c>
      <c r="M65" s="1">
        <v>0</v>
      </c>
      <c r="N65" s="5">
        <v>0</v>
      </c>
      <c r="O65" s="1">
        <v>5.29</v>
      </c>
      <c r="P65" s="1"/>
      <c r="Q65" s="1"/>
      <c r="R65" s="1"/>
    </row>
    <row r="66" spans="1:18" x14ac:dyDescent="0.3">
      <c r="A66" s="1" t="s">
        <v>43</v>
      </c>
      <c r="B66" s="5">
        <v>0</v>
      </c>
      <c r="C66" s="5">
        <v>0</v>
      </c>
      <c r="D66" s="5">
        <v>0</v>
      </c>
      <c r="E66" s="5">
        <v>0</v>
      </c>
      <c r="F66" s="5">
        <v>0</v>
      </c>
      <c r="G66" s="5">
        <v>0</v>
      </c>
      <c r="H66" s="5">
        <v>0</v>
      </c>
      <c r="I66" s="5">
        <v>0</v>
      </c>
      <c r="J66" s="1">
        <v>1755.84</v>
      </c>
      <c r="K66" s="5">
        <v>0</v>
      </c>
      <c r="L66" s="5">
        <v>0</v>
      </c>
      <c r="M66" s="1">
        <v>36</v>
      </c>
      <c r="N66" s="5">
        <v>0</v>
      </c>
      <c r="O66" s="1">
        <v>1791.84</v>
      </c>
      <c r="P66" s="16">
        <f>(O66-O67)/O67</f>
        <v>0.24225428276287589</v>
      </c>
      <c r="Q66" s="16">
        <f>O66/$O$83</f>
        <v>6.3231885323253526E-3</v>
      </c>
      <c r="R66" s="1">
        <v>349.43</v>
      </c>
    </row>
    <row r="67" spans="1:18" x14ac:dyDescent="0.3">
      <c r="A67" s="1" t="s">
        <v>10</v>
      </c>
      <c r="B67" s="5">
        <v>0</v>
      </c>
      <c r="C67" s="5">
        <v>0</v>
      </c>
      <c r="D67" s="5">
        <v>0</v>
      </c>
      <c r="E67" s="5">
        <v>0</v>
      </c>
      <c r="F67" s="5">
        <v>0</v>
      </c>
      <c r="G67" s="5">
        <v>0</v>
      </c>
      <c r="H67" s="5">
        <v>0</v>
      </c>
      <c r="I67" s="5">
        <v>0</v>
      </c>
      <c r="J67" s="1">
        <v>1417.05</v>
      </c>
      <c r="K67" s="5">
        <v>0</v>
      </c>
      <c r="L67" s="5">
        <v>0</v>
      </c>
      <c r="M67" s="1">
        <v>25.36</v>
      </c>
      <c r="N67" s="5">
        <v>0</v>
      </c>
      <c r="O67" s="1">
        <v>1442.41</v>
      </c>
      <c r="P67" s="1"/>
      <c r="Q67" s="1"/>
      <c r="R67" s="1"/>
    </row>
    <row r="68" spans="1:18" x14ac:dyDescent="0.3">
      <c r="A68" s="1" t="s">
        <v>44</v>
      </c>
      <c r="B68" s="5">
        <v>0</v>
      </c>
      <c r="C68" s="5">
        <v>0</v>
      </c>
      <c r="D68" s="5">
        <v>0</v>
      </c>
      <c r="E68" s="5">
        <v>0</v>
      </c>
      <c r="F68" s="5">
        <v>0</v>
      </c>
      <c r="G68" s="5">
        <v>0</v>
      </c>
      <c r="H68" s="5">
        <v>0</v>
      </c>
      <c r="I68" s="5">
        <v>0</v>
      </c>
      <c r="J68" s="1">
        <v>25.23</v>
      </c>
      <c r="K68" s="5">
        <v>0</v>
      </c>
      <c r="L68" s="5">
        <v>0</v>
      </c>
      <c r="M68" s="5">
        <v>0</v>
      </c>
      <c r="N68" s="5">
        <v>0</v>
      </c>
      <c r="O68" s="1">
        <v>25.23</v>
      </c>
      <c r="P68" s="1">
        <v>0</v>
      </c>
      <c r="Q68" s="16">
        <f>O68/$O$83</f>
        <v>8.90336451193012E-5</v>
      </c>
      <c r="R68" s="1">
        <v>25.23</v>
      </c>
    </row>
    <row r="69" spans="1:18" x14ac:dyDescent="0.3">
      <c r="A69" s="1" t="s">
        <v>10</v>
      </c>
      <c r="B69" s="5">
        <v>0</v>
      </c>
      <c r="C69" s="5">
        <v>0</v>
      </c>
      <c r="D69" s="5">
        <v>0</v>
      </c>
      <c r="E69" s="5">
        <v>0</v>
      </c>
      <c r="F69" s="5">
        <v>0</v>
      </c>
      <c r="G69" s="5">
        <v>0</v>
      </c>
      <c r="H69" s="5">
        <v>0</v>
      </c>
      <c r="I69" s="5">
        <v>0</v>
      </c>
      <c r="J69" s="5">
        <v>0</v>
      </c>
      <c r="K69" s="5">
        <v>0</v>
      </c>
      <c r="L69" s="5">
        <v>0</v>
      </c>
      <c r="M69" s="5">
        <v>0</v>
      </c>
      <c r="N69" s="5">
        <v>0</v>
      </c>
      <c r="O69" s="5">
        <v>0</v>
      </c>
      <c r="P69" s="1"/>
      <c r="Q69" s="1"/>
      <c r="R69" s="1"/>
    </row>
    <row r="70" spans="1:18" x14ac:dyDescent="0.3">
      <c r="A70" s="1" t="s">
        <v>45</v>
      </c>
      <c r="B70" s="5">
        <v>0</v>
      </c>
      <c r="C70" s="5">
        <v>0</v>
      </c>
      <c r="D70" s="5">
        <v>0</v>
      </c>
      <c r="E70" s="5">
        <v>0</v>
      </c>
      <c r="F70" s="5">
        <v>0</v>
      </c>
      <c r="G70" s="5">
        <v>0</v>
      </c>
      <c r="H70" s="5">
        <v>0</v>
      </c>
      <c r="I70" s="5">
        <v>0</v>
      </c>
      <c r="J70" s="1">
        <v>14231.26</v>
      </c>
      <c r="K70" s="5">
        <v>0</v>
      </c>
      <c r="L70" s="5">
        <v>0</v>
      </c>
      <c r="M70" s="1">
        <v>135.52000000000001</v>
      </c>
      <c r="N70" s="1">
        <v>0.04</v>
      </c>
      <c r="O70" s="1">
        <v>14366.82</v>
      </c>
      <c r="P70" s="16">
        <f>(O70-O71)/O71</f>
        <v>9.9164771201476251E-2</v>
      </c>
      <c r="Q70" s="16">
        <f>O70/$O$83</f>
        <v>5.0698785310062576E-2</v>
      </c>
      <c r="R70" s="1">
        <v>1296.1500000000001</v>
      </c>
    </row>
    <row r="71" spans="1:18" x14ac:dyDescent="0.3">
      <c r="A71" s="1" t="s">
        <v>10</v>
      </c>
      <c r="B71" s="5">
        <v>0</v>
      </c>
      <c r="C71" s="5">
        <v>0</v>
      </c>
      <c r="D71" s="5">
        <v>0</v>
      </c>
      <c r="E71" s="5">
        <v>0</v>
      </c>
      <c r="F71" s="5">
        <v>0</v>
      </c>
      <c r="G71" s="5">
        <v>0</v>
      </c>
      <c r="H71" s="5">
        <v>0</v>
      </c>
      <c r="I71" s="5">
        <v>0</v>
      </c>
      <c r="J71" s="1">
        <v>12917.87</v>
      </c>
      <c r="K71" s="5">
        <v>0</v>
      </c>
      <c r="L71" s="5">
        <v>0</v>
      </c>
      <c r="M71" s="1">
        <v>152.66</v>
      </c>
      <c r="N71" s="1">
        <v>0.14000000000000001</v>
      </c>
      <c r="O71" s="1">
        <v>13070.67</v>
      </c>
      <c r="P71" s="1"/>
      <c r="Q71" s="1"/>
      <c r="R71" s="1"/>
    </row>
    <row r="72" spans="1:18" x14ac:dyDescent="0.3">
      <c r="A72" s="4" t="s">
        <v>46</v>
      </c>
      <c r="B72" s="6">
        <v>0</v>
      </c>
      <c r="C72" s="6">
        <v>0</v>
      </c>
      <c r="D72" s="6">
        <v>0</v>
      </c>
      <c r="E72" s="6">
        <v>0</v>
      </c>
      <c r="F72" s="6">
        <v>0</v>
      </c>
      <c r="G72" s="6">
        <v>0</v>
      </c>
      <c r="H72" s="6">
        <v>0</v>
      </c>
      <c r="I72" s="6">
        <v>0</v>
      </c>
      <c r="J72" s="4">
        <f>SUM(J58+J60+J62+J64+J66+J68+J70)</f>
        <v>34998.629999999997</v>
      </c>
      <c r="K72" s="6">
        <v>0</v>
      </c>
      <c r="L72" s="6">
        <v>0</v>
      </c>
      <c r="M72" s="4">
        <f>SUM(M58+M60+M62+M64+M66+M68+M70)</f>
        <v>816.15</v>
      </c>
      <c r="N72" s="4">
        <f>SUM(N58+N60+N62+N64+N66+N68+N70)</f>
        <v>0.04</v>
      </c>
      <c r="O72" s="4">
        <f>SUM(O58+O60+O62+O64+O66+O68+O70)</f>
        <v>35814.819999999992</v>
      </c>
      <c r="P72" s="17">
        <f>(O72-O73)/O73</f>
        <v>0.17898276138473773</v>
      </c>
      <c r="Q72" s="17">
        <f>O72/$O$83</f>
        <v>0.12638620586173802</v>
      </c>
      <c r="R72" s="4">
        <f>SUM(R58+R60+R62+R64+R66+R68+R70)</f>
        <v>5437.09</v>
      </c>
    </row>
    <row r="73" spans="1:18" x14ac:dyDescent="0.3">
      <c r="A73" s="1" t="s">
        <v>36</v>
      </c>
      <c r="B73" s="5">
        <v>0</v>
      </c>
      <c r="C73" s="5">
        <v>0</v>
      </c>
      <c r="D73" s="5">
        <v>0</v>
      </c>
      <c r="E73" s="5">
        <v>0</v>
      </c>
      <c r="F73" s="5">
        <v>0</v>
      </c>
      <c r="G73" s="5">
        <v>0</v>
      </c>
      <c r="H73" s="5">
        <v>0</v>
      </c>
      <c r="I73" s="5">
        <v>0</v>
      </c>
      <c r="J73" s="1">
        <f>SUM(J59+J61+J63+J65+J67+J69+J71)</f>
        <v>29621.279999999999</v>
      </c>
      <c r="K73" s="5">
        <v>0</v>
      </c>
      <c r="L73" s="5">
        <v>0</v>
      </c>
      <c r="M73" s="1">
        <f>SUM(M59+M61+M63+M65+M67+M69+M71)</f>
        <v>756.31</v>
      </c>
      <c r="N73" s="1">
        <f>SUM(N59+N61+N63+N65+N67+N69+N71)</f>
        <v>0.14000000000000001</v>
      </c>
      <c r="O73" s="1">
        <f>SUM(O59+O61+O63+O65+O67+O69+O71)</f>
        <v>30377.730000000003</v>
      </c>
      <c r="P73" s="1"/>
      <c r="Q73" s="1"/>
      <c r="R73" s="1"/>
    </row>
    <row r="74" spans="1:18" x14ac:dyDescent="0.3">
      <c r="A74" s="1" t="s">
        <v>37</v>
      </c>
      <c r="B74" s="5">
        <v>0</v>
      </c>
      <c r="C74" s="5">
        <v>0</v>
      </c>
      <c r="D74" s="5">
        <v>0</v>
      </c>
      <c r="E74" s="5">
        <v>0</v>
      </c>
      <c r="F74" s="5">
        <v>0</v>
      </c>
      <c r="G74" s="5">
        <v>0</v>
      </c>
      <c r="H74" s="5">
        <v>0</v>
      </c>
      <c r="I74" s="5">
        <v>0</v>
      </c>
      <c r="J74" s="13">
        <f>(J72-J73)/J73</f>
        <v>0.18153671954756848</v>
      </c>
      <c r="K74" s="5">
        <v>0</v>
      </c>
      <c r="L74" s="5">
        <v>0</v>
      </c>
      <c r="M74" s="13">
        <f>(M72-M73)/M73</f>
        <v>7.9120995359045945E-2</v>
      </c>
      <c r="N74" s="13">
        <f>(N72-N73)/N73</f>
        <v>-0.7142857142857143</v>
      </c>
      <c r="O74" s="13">
        <f>(O72-O73)/O73</f>
        <v>0.17898276138473773</v>
      </c>
      <c r="P74" s="1"/>
      <c r="Q74" s="1"/>
      <c r="R74" s="1"/>
    </row>
    <row r="75" spans="1:18" x14ac:dyDescent="0.3">
      <c r="A75" s="4" t="s">
        <v>57</v>
      </c>
      <c r="B75" s="5"/>
      <c r="C75" s="5"/>
      <c r="D75" s="5"/>
      <c r="E75" s="5"/>
      <c r="F75" s="5"/>
      <c r="G75" s="5"/>
      <c r="H75" s="5"/>
      <c r="I75" s="5"/>
      <c r="J75" s="1"/>
      <c r="K75" s="5"/>
      <c r="L75" s="5"/>
      <c r="M75" s="1"/>
      <c r="N75" s="1"/>
      <c r="O75" s="1"/>
      <c r="P75" s="1"/>
      <c r="Q75" s="1"/>
      <c r="R75" s="1"/>
    </row>
    <row r="76" spans="1:18" x14ac:dyDescent="0.3">
      <c r="A76" s="1" t="s">
        <v>58</v>
      </c>
      <c r="B76" s="5">
        <v>0</v>
      </c>
      <c r="C76" s="5">
        <v>0</v>
      </c>
      <c r="D76" s="5">
        <v>0</v>
      </c>
      <c r="E76" s="5">
        <v>0</v>
      </c>
      <c r="F76" s="5">
        <v>0</v>
      </c>
      <c r="G76" s="5">
        <v>0</v>
      </c>
      <c r="H76" s="5">
        <v>0</v>
      </c>
      <c r="I76" s="5">
        <v>0</v>
      </c>
      <c r="J76" s="5">
        <v>0</v>
      </c>
      <c r="K76" s="5">
        <v>0</v>
      </c>
      <c r="L76" s="5">
        <v>0</v>
      </c>
      <c r="M76" s="5">
        <v>0</v>
      </c>
      <c r="N76" s="1">
        <v>10141.39</v>
      </c>
      <c r="O76" s="1">
        <v>10141.39</v>
      </c>
      <c r="P76" s="16">
        <f>(O76-O77)/O77</f>
        <v>0.21642135666367199</v>
      </c>
      <c r="Q76" s="16">
        <f>O76/$O$83</f>
        <v>3.5787749436243757E-2</v>
      </c>
      <c r="R76" s="1">
        <v>1804.32</v>
      </c>
    </row>
    <row r="77" spans="1:18" x14ac:dyDescent="0.3">
      <c r="A77" s="1" t="s">
        <v>10</v>
      </c>
      <c r="B77" s="5">
        <v>0</v>
      </c>
      <c r="C77" s="5">
        <v>0</v>
      </c>
      <c r="D77" s="5">
        <v>0</v>
      </c>
      <c r="E77" s="5">
        <v>0</v>
      </c>
      <c r="F77" s="5">
        <v>0</v>
      </c>
      <c r="G77" s="5">
        <v>0</v>
      </c>
      <c r="H77" s="5">
        <v>0</v>
      </c>
      <c r="I77" s="5">
        <v>0</v>
      </c>
      <c r="J77" s="5">
        <v>0</v>
      </c>
      <c r="K77" s="5">
        <v>0</v>
      </c>
      <c r="L77" s="5">
        <v>0</v>
      </c>
      <c r="M77" s="5">
        <v>0</v>
      </c>
      <c r="N77" s="1">
        <v>8337.07</v>
      </c>
      <c r="O77" s="1">
        <v>8337.07</v>
      </c>
      <c r="P77" s="1"/>
      <c r="Q77" s="1"/>
      <c r="R77" s="1"/>
    </row>
    <row r="78" spans="1:18" x14ac:dyDescent="0.3">
      <c r="A78" s="1" t="s">
        <v>59</v>
      </c>
      <c r="B78" s="5">
        <v>0</v>
      </c>
      <c r="C78" s="5">
        <v>0</v>
      </c>
      <c r="D78" s="5">
        <v>0</v>
      </c>
      <c r="E78" s="5">
        <v>0</v>
      </c>
      <c r="F78" s="5">
        <v>0</v>
      </c>
      <c r="G78" s="5">
        <v>0</v>
      </c>
      <c r="H78" s="5">
        <v>0</v>
      </c>
      <c r="I78" s="5">
        <v>0</v>
      </c>
      <c r="J78" s="5">
        <v>0</v>
      </c>
      <c r="K78" s="5">
        <v>0</v>
      </c>
      <c r="L78" s="5">
        <v>0</v>
      </c>
      <c r="M78" s="5">
        <v>0</v>
      </c>
      <c r="N78" s="1">
        <v>1143.4000000000001</v>
      </c>
      <c r="O78" s="1">
        <v>1143.4000000000001</v>
      </c>
      <c r="P78" s="16">
        <f>(O78-O79)/O79</f>
        <v>6.2353083276812132E-2</v>
      </c>
      <c r="Q78" s="16">
        <f>O78/$O$83</f>
        <v>4.0349215152361865E-3</v>
      </c>
      <c r="R78" s="1">
        <v>67.11</v>
      </c>
    </row>
    <row r="79" spans="1:18" x14ac:dyDescent="0.3">
      <c r="A79" s="1" t="s">
        <v>10</v>
      </c>
      <c r="B79" s="5">
        <v>0</v>
      </c>
      <c r="C79" s="5">
        <v>0</v>
      </c>
      <c r="D79" s="5">
        <v>0</v>
      </c>
      <c r="E79" s="5">
        <v>0</v>
      </c>
      <c r="F79" s="5">
        <v>0</v>
      </c>
      <c r="G79" s="5">
        <v>0</v>
      </c>
      <c r="H79" s="5">
        <v>0</v>
      </c>
      <c r="I79" s="5">
        <v>0</v>
      </c>
      <c r="J79" s="5">
        <v>0</v>
      </c>
      <c r="K79" s="5">
        <v>0</v>
      </c>
      <c r="L79" s="5">
        <v>0</v>
      </c>
      <c r="M79" s="5">
        <v>0</v>
      </c>
      <c r="N79" s="1">
        <v>1076.29</v>
      </c>
      <c r="O79" s="1">
        <v>1076.29</v>
      </c>
      <c r="P79" s="1"/>
      <c r="Q79" s="1"/>
      <c r="R79" s="1"/>
    </row>
    <row r="80" spans="1:18" x14ac:dyDescent="0.3">
      <c r="A80" s="4" t="s">
        <v>60</v>
      </c>
      <c r="B80" s="5">
        <v>0</v>
      </c>
      <c r="C80" s="5">
        <v>0</v>
      </c>
      <c r="D80" s="5">
        <v>0</v>
      </c>
      <c r="E80" s="5">
        <v>0</v>
      </c>
      <c r="F80" s="5">
        <v>0</v>
      </c>
      <c r="G80" s="5">
        <v>0</v>
      </c>
      <c r="H80" s="5">
        <v>0</v>
      </c>
      <c r="I80" s="5">
        <v>0</v>
      </c>
      <c r="J80" s="5">
        <v>0</v>
      </c>
      <c r="K80" s="5">
        <v>0</v>
      </c>
      <c r="L80" s="5">
        <v>0</v>
      </c>
      <c r="M80" s="5">
        <v>0</v>
      </c>
      <c r="N80" s="4">
        <f>SUM(N76+N78)</f>
        <v>11284.789999999999</v>
      </c>
      <c r="O80" s="4">
        <f>SUM(O76+O78)</f>
        <v>11284.789999999999</v>
      </c>
      <c r="P80" s="17">
        <f>(O80-O81)/O81</f>
        <v>0.1988057399270822</v>
      </c>
      <c r="Q80" s="16">
        <f>O80/$O$83</f>
        <v>3.9822670951479941E-2</v>
      </c>
      <c r="R80" s="4">
        <f>SUM(R76+R78)</f>
        <v>1871.4299999999998</v>
      </c>
    </row>
    <row r="81" spans="1:18" x14ac:dyDescent="0.3">
      <c r="A81" s="1" t="s">
        <v>36</v>
      </c>
      <c r="B81" s="5">
        <v>0</v>
      </c>
      <c r="C81" s="5">
        <v>0</v>
      </c>
      <c r="D81" s="5">
        <v>0</v>
      </c>
      <c r="E81" s="5">
        <v>0</v>
      </c>
      <c r="F81" s="5">
        <v>0</v>
      </c>
      <c r="G81" s="5">
        <v>0</v>
      </c>
      <c r="H81" s="5">
        <v>0</v>
      </c>
      <c r="I81" s="5">
        <v>0</v>
      </c>
      <c r="J81" s="5">
        <v>0</v>
      </c>
      <c r="K81" s="5">
        <v>0</v>
      </c>
      <c r="L81" s="5">
        <v>0</v>
      </c>
      <c r="M81" s="5">
        <v>0</v>
      </c>
      <c r="N81" s="1">
        <f>SUM(N77+N79)</f>
        <v>9413.36</v>
      </c>
      <c r="O81" s="1">
        <f>SUM(O77+O79)</f>
        <v>9413.36</v>
      </c>
      <c r="P81" s="1"/>
      <c r="Q81" s="1"/>
      <c r="R81" s="1"/>
    </row>
    <row r="82" spans="1:18" x14ac:dyDescent="0.3">
      <c r="A82" s="1" t="s">
        <v>37</v>
      </c>
      <c r="B82" s="5">
        <v>0</v>
      </c>
      <c r="C82" s="5">
        <v>0</v>
      </c>
      <c r="D82" s="5">
        <v>0</v>
      </c>
      <c r="E82" s="5">
        <v>0</v>
      </c>
      <c r="F82" s="5">
        <v>0</v>
      </c>
      <c r="G82" s="5">
        <v>0</v>
      </c>
      <c r="H82" s="5">
        <v>0</v>
      </c>
      <c r="I82" s="5">
        <v>0</v>
      </c>
      <c r="J82" s="5"/>
      <c r="K82" s="5">
        <v>0</v>
      </c>
      <c r="L82" s="5">
        <v>0</v>
      </c>
      <c r="M82" s="5"/>
      <c r="N82" s="13">
        <f t="shared" ref="N82:O82" si="3">(N80-N81)/N81</f>
        <v>0.1988057399270822</v>
      </c>
      <c r="O82" s="13">
        <f t="shared" si="3"/>
        <v>0.1988057399270822</v>
      </c>
      <c r="P82" s="1"/>
      <c r="Q82" s="1"/>
      <c r="R82" s="1"/>
    </row>
    <row r="83" spans="1:18" x14ac:dyDescent="0.3">
      <c r="A83" s="4" t="s">
        <v>47</v>
      </c>
      <c r="B83" s="15">
        <f>SUM(B54+B72+B80)</f>
        <v>24945.670000000002</v>
      </c>
      <c r="C83" s="15">
        <f t="shared" ref="C83:O83" si="4">SUM(C54+C72+C80)</f>
        <v>4983.1200000000008</v>
      </c>
      <c r="D83" s="15">
        <f t="shared" si="4"/>
        <v>3700.0500000000006</v>
      </c>
      <c r="E83" s="15">
        <f t="shared" si="4"/>
        <v>1284.28</v>
      </c>
      <c r="F83" s="15">
        <f t="shared" si="4"/>
        <v>5740.61</v>
      </c>
      <c r="G83" s="15">
        <f t="shared" si="4"/>
        <v>87686.420000000013</v>
      </c>
      <c r="H83" s="15">
        <f t="shared" si="4"/>
        <v>36017.560000000005</v>
      </c>
      <c r="I83" s="15">
        <f t="shared" si="4"/>
        <v>52235.090000000004</v>
      </c>
      <c r="J83" s="15">
        <f t="shared" si="4"/>
        <v>114702.01000000001</v>
      </c>
      <c r="K83" s="15">
        <f t="shared" si="4"/>
        <v>862.19</v>
      </c>
      <c r="L83" s="15">
        <f t="shared" si="4"/>
        <v>5209.7100000000009</v>
      </c>
      <c r="M83" s="15">
        <f t="shared" si="4"/>
        <v>10293.699999999999</v>
      </c>
      <c r="N83" s="15">
        <f t="shared" si="4"/>
        <v>28385.15</v>
      </c>
      <c r="O83" s="15">
        <f t="shared" si="4"/>
        <v>283376.02</v>
      </c>
      <c r="P83" s="17">
        <f>(O83-O84)/O84</f>
        <v>9.3165528640602444E-2</v>
      </c>
      <c r="Q83" s="17">
        <f>O83/$O$83</f>
        <v>1</v>
      </c>
      <c r="R83" s="15">
        <f>SUM(R54+R72+R80)</f>
        <v>24150.85</v>
      </c>
    </row>
    <row r="84" spans="1:18" x14ac:dyDescent="0.3">
      <c r="A84" s="1" t="s">
        <v>36</v>
      </c>
      <c r="B84" s="18">
        <f t="shared" ref="B84:O84" si="5">SUM(B55+B73+B81)</f>
        <v>21248.740000000005</v>
      </c>
      <c r="C84" s="18">
        <f t="shared" si="5"/>
        <v>4768.03</v>
      </c>
      <c r="D84" s="18">
        <f t="shared" si="5"/>
        <v>3428.27</v>
      </c>
      <c r="E84" s="18">
        <f t="shared" si="5"/>
        <v>1340.57</v>
      </c>
      <c r="F84" s="18">
        <f t="shared" si="5"/>
        <v>5038.3900000000012</v>
      </c>
      <c r="G84" s="18">
        <f t="shared" si="5"/>
        <v>80415.37999999999</v>
      </c>
      <c r="H84" s="18">
        <f t="shared" si="5"/>
        <v>33324.51</v>
      </c>
      <c r="I84" s="18">
        <f t="shared" si="5"/>
        <v>47557.360000000008</v>
      </c>
      <c r="J84" s="18">
        <f t="shared" si="5"/>
        <v>100257.55000000002</v>
      </c>
      <c r="K84" s="18">
        <f t="shared" si="5"/>
        <v>961.18999999999994</v>
      </c>
      <c r="L84" s="18">
        <f t="shared" si="5"/>
        <v>4860.87</v>
      </c>
      <c r="M84" s="18">
        <f t="shared" si="5"/>
        <v>7568.2999999999993</v>
      </c>
      <c r="N84" s="18">
        <f t="shared" si="5"/>
        <v>33639.42</v>
      </c>
      <c r="O84" s="18">
        <f t="shared" si="5"/>
        <v>259225.16999999998</v>
      </c>
      <c r="P84" s="1"/>
      <c r="Q84" s="1"/>
      <c r="R84" s="1"/>
    </row>
    <row r="85" spans="1:18" x14ac:dyDescent="0.3">
      <c r="A85" s="1" t="s">
        <v>37</v>
      </c>
      <c r="B85" s="13">
        <f t="shared" ref="B85:O85" si="6">(B83-B84)/B84</f>
        <v>0.17398349266827096</v>
      </c>
      <c r="C85" s="13">
        <f t="shared" si="6"/>
        <v>4.5110873882924618E-2</v>
      </c>
      <c r="D85" s="13">
        <f t="shared" si="6"/>
        <v>7.9276136360321867E-2</v>
      </c>
      <c r="E85" s="13">
        <f t="shared" si="6"/>
        <v>-4.1989601438194177E-2</v>
      </c>
      <c r="F85" s="13">
        <f t="shared" si="6"/>
        <v>0.13937388729336123</v>
      </c>
      <c r="G85" s="13">
        <f t="shared" si="6"/>
        <v>9.0418524416598214E-2</v>
      </c>
      <c r="H85" s="13">
        <f t="shared" si="6"/>
        <v>8.0812891172293386E-2</v>
      </c>
      <c r="I85" s="13">
        <f t="shared" si="6"/>
        <v>9.8359749153443241E-2</v>
      </c>
      <c r="J85" s="13">
        <f t="shared" si="6"/>
        <v>0.14407353860133215</v>
      </c>
      <c r="K85" s="13">
        <f t="shared" si="6"/>
        <v>-0.10299732623102602</v>
      </c>
      <c r="L85" s="13">
        <f t="shared" si="6"/>
        <v>7.1764930969147711E-2</v>
      </c>
      <c r="M85" s="13">
        <f t="shared" si="6"/>
        <v>0.36010728961589789</v>
      </c>
      <c r="N85" s="13">
        <f t="shared" si="6"/>
        <v>-0.15619383449536278</v>
      </c>
      <c r="O85" s="13">
        <f t="shared" si="6"/>
        <v>9.3165528640602444E-2</v>
      </c>
      <c r="P85" s="1"/>
      <c r="Q85" s="1"/>
      <c r="R85" s="1"/>
    </row>
    <row r="86" spans="1:18" x14ac:dyDescent="0.3">
      <c r="A86" s="1" t="s">
        <v>48</v>
      </c>
      <c r="B86" s="16">
        <f t="shared" ref="B86:O86" si="7">B83/$O$83</f>
        <v>8.8030278638255979E-2</v>
      </c>
      <c r="C86" s="16">
        <f t="shared" si="7"/>
        <v>1.7584833042683008E-2</v>
      </c>
      <c r="D86" s="16">
        <f t="shared" si="7"/>
        <v>1.3057032842793121E-2</v>
      </c>
      <c r="E86" s="16">
        <f t="shared" si="7"/>
        <v>4.532070144820299E-3</v>
      </c>
      <c r="F86" s="16">
        <f t="shared" si="7"/>
        <v>2.025792443552563E-2</v>
      </c>
      <c r="G86" s="16">
        <f t="shared" si="7"/>
        <v>0.30943486326048342</v>
      </c>
      <c r="H86" s="16">
        <f t="shared" si="7"/>
        <v>0.12710165101478949</v>
      </c>
      <c r="I86" s="16">
        <f t="shared" si="7"/>
        <v>0.18433137002912245</v>
      </c>
      <c r="J86" s="16">
        <f t="shared" si="7"/>
        <v>0.40476964141143629</v>
      </c>
      <c r="K86" s="16">
        <f t="shared" si="7"/>
        <v>3.0425651401272415E-3</v>
      </c>
      <c r="L86" s="16">
        <f t="shared" si="7"/>
        <v>1.8384441986304983E-2</v>
      </c>
      <c r="M86" s="16">
        <f t="shared" si="7"/>
        <v>3.6325233165459797E-2</v>
      </c>
      <c r="N86" s="16">
        <f t="shared" si="7"/>
        <v>0.10016779119136475</v>
      </c>
      <c r="O86" s="16">
        <f t="shared" si="7"/>
        <v>1</v>
      </c>
      <c r="P86" s="1"/>
      <c r="Q86" s="1"/>
      <c r="R86" s="1"/>
    </row>
    <row r="87" spans="1:18" x14ac:dyDescent="0.3">
      <c r="A87" s="1" t="s">
        <v>49</v>
      </c>
      <c r="B87" s="16">
        <f t="shared" ref="B87:O87" si="8">B84/$O$84</f>
        <v>8.1970203742175216E-2</v>
      </c>
      <c r="C87" s="16">
        <f t="shared" si="8"/>
        <v>1.8393391351619135E-2</v>
      </c>
      <c r="D87" s="16">
        <f t="shared" si="8"/>
        <v>1.3225066069008655E-2</v>
      </c>
      <c r="E87" s="16">
        <f t="shared" si="8"/>
        <v>5.1714499791821918E-3</v>
      </c>
      <c r="F87" s="16">
        <f t="shared" si="8"/>
        <v>1.943634562955442E-2</v>
      </c>
      <c r="G87" s="16">
        <f t="shared" si="8"/>
        <v>0.3102143977762653</v>
      </c>
      <c r="H87" s="16">
        <f t="shared" si="8"/>
        <v>0.12855429895175691</v>
      </c>
      <c r="I87" s="16">
        <f t="shared" si="8"/>
        <v>0.18345965401430736</v>
      </c>
      <c r="J87" s="16">
        <f t="shared" si="8"/>
        <v>0.38675854663341536</v>
      </c>
      <c r="K87" s="16">
        <f t="shared" si="8"/>
        <v>3.7079346885952472E-3</v>
      </c>
      <c r="L87" s="16">
        <f t="shared" si="8"/>
        <v>1.8751535585838367E-2</v>
      </c>
      <c r="M87" s="16">
        <f t="shared" si="8"/>
        <v>2.919585316503023E-2</v>
      </c>
      <c r="N87" s="16">
        <f t="shared" si="8"/>
        <v>0.12976911154113624</v>
      </c>
      <c r="O87" s="16">
        <f t="shared" si="8"/>
        <v>1</v>
      </c>
      <c r="P87" s="1"/>
      <c r="Q87" s="1"/>
      <c r="R87" s="1"/>
    </row>
    <row r="89" spans="1:18" ht="57.6" customHeight="1" x14ac:dyDescent="0.3">
      <c r="A89" s="22" t="s">
        <v>76</v>
      </c>
      <c r="B89" s="22"/>
      <c r="C89" s="22"/>
      <c r="D89" s="22"/>
      <c r="E89" s="22"/>
      <c r="F89" s="22"/>
      <c r="G89" s="22"/>
      <c r="H89" s="22"/>
      <c r="I89" s="22"/>
      <c r="J89" s="22"/>
      <c r="K89" s="22"/>
      <c r="L89" s="22"/>
      <c r="M89" s="22"/>
      <c r="N89" s="22"/>
      <c r="O89" s="22"/>
      <c r="P89" s="22"/>
      <c r="Q89" s="22"/>
      <c r="R89" s="22"/>
    </row>
  </sheetData>
  <mergeCells count="2">
    <mergeCell ref="A1:R1"/>
    <mergeCell ref="A89:R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2026-02-11T14:06:03Z</dcterms:created>
  <dcterms:modified xsi:type="dcterms:W3CDTF">2026-02-12T08:28:26Z</dcterms:modified>
</cp:coreProperties>
</file>