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hara\OneDrive\Desktop\"/>
    </mc:Choice>
  </mc:AlternateContent>
  <xr:revisionPtr revIDLastSave="0" documentId="13_ncr:1_{11E81F19-AA0C-4BDF-931B-163EC3D744EF}" xr6:coauthVersionLast="47" xr6:coauthVersionMax="47" xr10:uidLastSave="{00000000-0000-0000-0000-000000000000}"/>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G19" i="2"/>
  <c r="Q26" i="6"/>
  <c r="P26" i="6"/>
  <c r="G26" i="3"/>
  <c r="F26" i="3"/>
  <c r="F18" i="3"/>
  <c r="H27" i="2"/>
  <c r="K83" i="6"/>
  <c r="O81" i="6"/>
  <c r="N81" i="6"/>
  <c r="R80" i="6"/>
  <c r="O80" i="6"/>
  <c r="O82" i="6" s="1"/>
  <c r="N80" i="6"/>
  <c r="N82" i="6" s="1"/>
  <c r="P78" i="6"/>
  <c r="P76" i="6"/>
  <c r="N74" i="6"/>
  <c r="O73" i="6"/>
  <c r="O74" i="6" s="1"/>
  <c r="N73" i="6"/>
  <c r="M73" i="6"/>
  <c r="J73" i="6"/>
  <c r="J74" i="6" s="1"/>
  <c r="R72" i="6"/>
  <c r="P72" i="6"/>
  <c r="O72" i="6"/>
  <c r="N72" i="6"/>
  <c r="M72" i="6"/>
  <c r="M74" i="6" s="1"/>
  <c r="J72" i="6"/>
  <c r="P70" i="6"/>
  <c r="P66" i="6"/>
  <c r="P62" i="6"/>
  <c r="P60" i="6"/>
  <c r="P58" i="6"/>
  <c r="I56" i="6"/>
  <c r="H56" i="6"/>
  <c r="O55" i="6"/>
  <c r="O84" i="6" s="1"/>
  <c r="N55" i="6"/>
  <c r="N56" i="6" s="1"/>
  <c r="M55" i="6"/>
  <c r="M84" i="6" s="1"/>
  <c r="M87" i="6" s="1"/>
  <c r="L55" i="6"/>
  <c r="L84" i="6" s="1"/>
  <c r="K55" i="6"/>
  <c r="K84" i="6" s="1"/>
  <c r="J55" i="6"/>
  <c r="I55" i="6"/>
  <c r="I84" i="6" s="1"/>
  <c r="I87" i="6" s="1"/>
  <c r="H55" i="6"/>
  <c r="H84" i="6" s="1"/>
  <c r="G55" i="6"/>
  <c r="G84" i="6" s="1"/>
  <c r="F55" i="6"/>
  <c r="F84" i="6" s="1"/>
  <c r="E55" i="6"/>
  <c r="E84" i="6" s="1"/>
  <c r="D55" i="6"/>
  <c r="D84" i="6" s="1"/>
  <c r="C55" i="6"/>
  <c r="C84" i="6" s="1"/>
  <c r="C87" i="6" s="1"/>
  <c r="B55" i="6"/>
  <c r="B56" i="6" s="1"/>
  <c r="R54" i="6"/>
  <c r="R83" i="6" s="1"/>
  <c r="N54" i="6"/>
  <c r="N83" i="6" s="1"/>
  <c r="M54" i="6"/>
  <c r="M83" i="6" s="1"/>
  <c r="L54" i="6"/>
  <c r="L83" i="6" s="1"/>
  <c r="K54" i="6"/>
  <c r="J54" i="6"/>
  <c r="J83" i="6" s="1"/>
  <c r="I54" i="6"/>
  <c r="I83" i="6" s="1"/>
  <c r="H54" i="6"/>
  <c r="H83" i="6" s="1"/>
  <c r="G54" i="6"/>
  <c r="G56" i="6" s="1"/>
  <c r="F54" i="6"/>
  <c r="F56" i="6" s="1"/>
  <c r="E54" i="6"/>
  <c r="E56" i="6" s="1"/>
  <c r="D54" i="6"/>
  <c r="D83" i="6" s="1"/>
  <c r="C54" i="6"/>
  <c r="C56" i="6" s="1"/>
  <c r="B54" i="6"/>
  <c r="B83" i="6" s="1"/>
  <c r="P52" i="6"/>
  <c r="P50" i="6"/>
  <c r="P48" i="6"/>
  <c r="P46" i="6"/>
  <c r="P44" i="6"/>
  <c r="P42" i="6"/>
  <c r="P40" i="6"/>
  <c r="P38" i="6"/>
  <c r="P36" i="6"/>
  <c r="P34" i="6"/>
  <c r="P32" i="6"/>
  <c r="P30" i="6"/>
  <c r="P28" i="6"/>
  <c r="P24" i="6"/>
  <c r="P22" i="6"/>
  <c r="P20" i="6"/>
  <c r="P18" i="6"/>
  <c r="P16" i="6"/>
  <c r="P14" i="6"/>
  <c r="P12" i="6"/>
  <c r="P10" i="6"/>
  <c r="P8" i="6"/>
  <c r="P6" i="6"/>
  <c r="P4" i="6"/>
  <c r="H87" i="6" l="1"/>
  <c r="J56" i="6"/>
  <c r="L87" i="6"/>
  <c r="O54" i="6"/>
  <c r="L85" i="6"/>
  <c r="M85" i="6"/>
  <c r="K87" i="6"/>
  <c r="K85" i="6"/>
  <c r="D85" i="6"/>
  <c r="O87" i="6"/>
  <c r="F87" i="6"/>
  <c r="D87" i="6"/>
  <c r="E87" i="6"/>
  <c r="H85" i="6"/>
  <c r="I85" i="6"/>
  <c r="G87" i="6"/>
  <c r="C83" i="6"/>
  <c r="K56" i="6"/>
  <c r="E83" i="6"/>
  <c r="L56" i="6"/>
  <c r="F83" i="6"/>
  <c r="M56" i="6"/>
  <c r="P80" i="6"/>
  <c r="G83" i="6"/>
  <c r="B84" i="6"/>
  <c r="B87" i="6" s="1"/>
  <c r="N84" i="6"/>
  <c r="N87" i="6" s="1"/>
  <c r="D56" i="6"/>
  <c r="J84" i="6"/>
  <c r="J87" i="6" s="1"/>
  <c r="J85" i="6" l="1"/>
  <c r="G85" i="6"/>
  <c r="C85" i="6"/>
  <c r="F85" i="6"/>
  <c r="E85" i="6"/>
  <c r="P54" i="6"/>
  <c r="O56" i="6"/>
  <c r="O83" i="6"/>
  <c r="G86" i="6" s="1"/>
  <c r="Q54" i="6"/>
  <c r="N85" i="6"/>
  <c r="B85" i="6"/>
  <c r="C86" i="6" l="1"/>
  <c r="Q60" i="6"/>
  <c r="O86" i="6"/>
  <c r="Q52" i="6"/>
  <c r="Q40" i="6"/>
  <c r="Q28" i="6"/>
  <c r="Q18" i="6"/>
  <c r="Q6" i="6"/>
  <c r="Q44" i="6"/>
  <c r="Q22" i="6"/>
  <c r="Q42" i="6"/>
  <c r="Q8" i="6"/>
  <c r="Q58" i="6"/>
  <c r="P83" i="6"/>
  <c r="Q64" i="6"/>
  <c r="Q62" i="6"/>
  <c r="Q76" i="6"/>
  <c r="O85" i="6"/>
  <c r="Q50" i="6"/>
  <c r="Q38" i="6"/>
  <c r="Q16" i="6"/>
  <c r="Q4" i="6"/>
  <c r="Q70" i="6"/>
  <c r="Q48" i="6"/>
  <c r="Q36" i="6"/>
  <c r="Q14" i="6"/>
  <c r="Q68" i="6"/>
  <c r="Q66" i="6"/>
  <c r="Q46" i="6"/>
  <c r="Q34" i="6"/>
  <c r="Q24" i="6"/>
  <c r="Q10" i="6"/>
  <c r="Q72" i="6"/>
  <c r="Q30" i="6"/>
  <c r="Q20" i="6"/>
  <c r="Q12" i="6"/>
  <c r="Q83" i="6"/>
  <c r="Q78" i="6"/>
  <c r="Q32" i="6"/>
  <c r="L86" i="6"/>
  <c r="B86" i="6"/>
  <c r="K86" i="6"/>
  <c r="J86" i="6"/>
  <c r="H86" i="6"/>
  <c r="M86" i="6"/>
  <c r="I86" i="6"/>
  <c r="D86" i="6"/>
  <c r="N86" i="6"/>
  <c r="Q80" i="6"/>
  <c r="E86" i="6"/>
  <c r="F86" i="6"/>
  <c r="F62" i="3" l="1"/>
  <c r="F60" i="3"/>
  <c r="F58" i="3"/>
  <c r="F52" i="3"/>
  <c r="F50" i="3"/>
  <c r="F48" i="3"/>
  <c r="F46" i="3"/>
  <c r="F44" i="3"/>
  <c r="F42" i="3"/>
  <c r="F40" i="3"/>
  <c r="F38" i="3"/>
  <c r="F36" i="3"/>
  <c r="F34" i="3"/>
  <c r="F32" i="3"/>
  <c r="F24" i="3"/>
  <c r="F22" i="3"/>
  <c r="F20" i="3"/>
  <c r="F16" i="3"/>
  <c r="F14" i="3"/>
  <c r="F12" i="3"/>
  <c r="F10" i="3"/>
  <c r="F8" i="3"/>
  <c r="F6" i="3"/>
  <c r="F4" i="3"/>
  <c r="M68" i="3"/>
  <c r="E64" i="3"/>
  <c r="D64" i="3"/>
  <c r="C64" i="3"/>
  <c r="B64" i="3"/>
  <c r="E63" i="3"/>
  <c r="D63" i="3"/>
  <c r="C63" i="3"/>
  <c r="B63" i="3"/>
  <c r="H62" i="3"/>
  <c r="E62" i="3"/>
  <c r="D62" i="3"/>
  <c r="C62" i="3"/>
  <c r="B62" i="3"/>
  <c r="E55" i="3"/>
  <c r="E66" i="3" s="1"/>
  <c r="E69" i="3" s="1"/>
  <c r="D55" i="3"/>
  <c r="D66" i="3" s="1"/>
  <c r="C55" i="3"/>
  <c r="B55" i="3"/>
  <c r="B66" i="3" s="1"/>
  <c r="B69" i="3" s="1"/>
  <c r="H54" i="3"/>
  <c r="H65" i="3" s="1"/>
  <c r="E54" i="3"/>
  <c r="F54" i="3" s="1"/>
  <c r="D54" i="3"/>
  <c r="D56" i="3" s="1"/>
  <c r="C54" i="3"/>
  <c r="C65" i="3" s="1"/>
  <c r="B54" i="3"/>
  <c r="B65" i="3" s="1"/>
  <c r="G55" i="2"/>
  <c r="G53" i="2"/>
  <c r="G51" i="2"/>
  <c r="G49" i="2"/>
  <c r="G47" i="2"/>
  <c r="G45" i="2"/>
  <c r="G43" i="2"/>
  <c r="G41" i="2"/>
  <c r="G39" i="2"/>
  <c r="G37" i="2"/>
  <c r="G35" i="2"/>
  <c r="G33" i="2"/>
  <c r="G31" i="2"/>
  <c r="G25" i="2"/>
  <c r="G23" i="2"/>
  <c r="G17" i="2"/>
  <c r="G15" i="2"/>
  <c r="G13" i="2"/>
  <c r="G11" i="2"/>
  <c r="G9" i="2"/>
  <c r="G7" i="2"/>
  <c r="G5" i="2"/>
  <c r="D59" i="2"/>
  <c r="D57" i="2"/>
  <c r="B57" i="2"/>
  <c r="F56" i="2"/>
  <c r="F59" i="2" s="1"/>
  <c r="E56" i="2"/>
  <c r="D56" i="2"/>
  <c r="C56" i="2"/>
  <c r="B56" i="2"/>
  <c r="I55" i="2"/>
  <c r="F55" i="2"/>
  <c r="H37" i="2" s="1"/>
  <c r="E55" i="2"/>
  <c r="E58" i="2" s="1"/>
  <c r="D55" i="2"/>
  <c r="C55" i="2"/>
  <c r="C57" i="2" s="1"/>
  <c r="B55" i="2"/>
  <c r="G73" i="1"/>
  <c r="G71" i="1"/>
  <c r="G67" i="1"/>
  <c r="G63" i="1"/>
  <c r="G61" i="1"/>
  <c r="G59" i="1"/>
  <c r="G53" i="1"/>
  <c r="G51" i="1"/>
  <c r="G49" i="1"/>
  <c r="G47" i="1"/>
  <c r="G45" i="1"/>
  <c r="G43" i="1"/>
  <c r="G41" i="1"/>
  <c r="G39" i="1"/>
  <c r="G37" i="1"/>
  <c r="G35" i="1"/>
  <c r="G33" i="1"/>
  <c r="G31" i="1"/>
  <c r="G29" i="1"/>
  <c r="G25" i="1"/>
  <c r="G23" i="1"/>
  <c r="G17" i="1"/>
  <c r="G15" i="1"/>
  <c r="G13" i="1"/>
  <c r="G11" i="1"/>
  <c r="G9" i="1"/>
  <c r="G7" i="1"/>
  <c r="G5" i="1"/>
  <c r="F75" i="1"/>
  <c r="E75" i="1"/>
  <c r="C75" i="1"/>
  <c r="B75" i="1"/>
  <c r="F74" i="1"/>
  <c r="E74" i="1"/>
  <c r="C74" i="1"/>
  <c r="B74" i="1"/>
  <c r="I73" i="1"/>
  <c r="F73" i="1"/>
  <c r="E73" i="1"/>
  <c r="C73" i="1"/>
  <c r="B73" i="1"/>
  <c r="F56" i="1"/>
  <c r="F77" i="1" s="1"/>
  <c r="F80" i="1" s="1"/>
  <c r="E56" i="1"/>
  <c r="E77" i="1" s="1"/>
  <c r="E80" i="1" s="1"/>
  <c r="D56" i="1"/>
  <c r="D77" i="1" s="1"/>
  <c r="D80" i="1" s="1"/>
  <c r="C56" i="1"/>
  <c r="C77" i="1" s="1"/>
  <c r="C80" i="1" s="1"/>
  <c r="B56" i="1"/>
  <c r="B77" i="1" s="1"/>
  <c r="B80" i="1" s="1"/>
  <c r="I55" i="1"/>
  <c r="I76" i="1" s="1"/>
  <c r="F55" i="1"/>
  <c r="F76" i="1" s="1"/>
  <c r="E55" i="1"/>
  <c r="E76" i="1" s="1"/>
  <c r="D55" i="1"/>
  <c r="D57" i="1" s="1"/>
  <c r="C55" i="1"/>
  <c r="C76" i="1" s="1"/>
  <c r="B55" i="1"/>
  <c r="B57" i="1" s="1"/>
  <c r="D69" i="3" l="1"/>
  <c r="C56" i="3"/>
  <c r="D65" i="3"/>
  <c r="E56" i="3"/>
  <c r="E65" i="3"/>
  <c r="B68" i="3"/>
  <c r="B67" i="3"/>
  <c r="C68" i="3"/>
  <c r="D67" i="3"/>
  <c r="E68" i="3"/>
  <c r="G12" i="3"/>
  <c r="C66" i="3"/>
  <c r="C69" i="3" s="1"/>
  <c r="B56" i="3"/>
  <c r="G50" i="3"/>
  <c r="G10" i="3"/>
  <c r="G44" i="3"/>
  <c r="G22" i="3"/>
  <c r="G52" i="3"/>
  <c r="G24" i="3"/>
  <c r="G60" i="3"/>
  <c r="G54" i="3"/>
  <c r="G6" i="3"/>
  <c r="G38" i="3"/>
  <c r="H5" i="2"/>
  <c r="B59" i="2"/>
  <c r="H9" i="2"/>
  <c r="C59" i="2"/>
  <c r="H35" i="2"/>
  <c r="E59" i="2"/>
  <c r="H7" i="2"/>
  <c r="H33" i="2"/>
  <c r="H39" i="2"/>
  <c r="H41" i="2"/>
  <c r="B58" i="2"/>
  <c r="C58" i="2"/>
  <c r="D58" i="2"/>
  <c r="E57" i="2"/>
  <c r="H13" i="2"/>
  <c r="H45" i="2"/>
  <c r="H15" i="2"/>
  <c r="H47" i="2"/>
  <c r="H17" i="2"/>
  <c r="H49" i="2"/>
  <c r="H23" i="2"/>
  <c r="H53" i="2"/>
  <c r="F57" i="2"/>
  <c r="H11" i="2"/>
  <c r="H43" i="2"/>
  <c r="F58" i="2"/>
  <c r="H25" i="2"/>
  <c r="H55" i="2"/>
  <c r="H31" i="2"/>
  <c r="D76" i="1"/>
  <c r="B76" i="1"/>
  <c r="B79" i="1" s="1"/>
  <c r="D78" i="1"/>
  <c r="E79" i="1"/>
  <c r="E78" i="1"/>
  <c r="C78" i="1"/>
  <c r="C79" i="1"/>
  <c r="H51" i="1"/>
  <c r="H25" i="1"/>
  <c r="H76" i="1"/>
  <c r="H49" i="1"/>
  <c r="H23" i="1"/>
  <c r="H5" i="1"/>
  <c r="F78" i="1"/>
  <c r="H17" i="1"/>
  <c r="H13" i="1"/>
  <c r="H73" i="1"/>
  <c r="H71" i="1"/>
  <c r="H45" i="1"/>
  <c r="H15" i="1"/>
  <c r="H69" i="1"/>
  <c r="H67" i="1"/>
  <c r="H41" i="1"/>
  <c r="H11" i="1"/>
  <c r="H65" i="1"/>
  <c r="H39" i="1"/>
  <c r="H9" i="1"/>
  <c r="H63" i="1"/>
  <c r="H37" i="1"/>
  <c r="H7" i="1"/>
  <c r="H43" i="1"/>
  <c r="H61" i="1"/>
  <c r="H35" i="1"/>
  <c r="G76" i="1"/>
  <c r="F79" i="1"/>
  <c r="H47" i="1"/>
  <c r="H59" i="1"/>
  <c r="H33" i="1"/>
  <c r="H31" i="1"/>
  <c r="H29" i="1"/>
  <c r="H53" i="1"/>
  <c r="D79" i="1"/>
  <c r="H55" i="1"/>
  <c r="C57" i="1"/>
  <c r="E57" i="1"/>
  <c r="F57" i="1"/>
  <c r="B78" i="1"/>
  <c r="G55" i="1"/>
  <c r="G34" i="3" l="1"/>
  <c r="G18" i="3"/>
  <c r="G62" i="3"/>
  <c r="G20" i="3"/>
  <c r="G36" i="3"/>
  <c r="G4" i="3"/>
  <c r="G46" i="3"/>
  <c r="E67" i="3"/>
  <c r="G16" i="3"/>
  <c r="F65" i="3"/>
  <c r="G14" i="3"/>
  <c r="G32" i="3"/>
  <c r="G40" i="3"/>
  <c r="G58" i="3"/>
  <c r="G48" i="3"/>
  <c r="G65" i="3"/>
  <c r="G8" i="3"/>
  <c r="D68" i="3"/>
  <c r="G42" i="3"/>
  <c r="C67" i="3"/>
</calcChain>
</file>

<file path=xl/sharedStrings.xml><?xml version="1.0" encoding="utf-8"?>
<sst xmlns="http://schemas.openxmlformats.org/spreadsheetml/2006/main" count="333" uniqueCount="77">
  <si>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</si>
  <si>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</si>
  <si>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</si>
  <si>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</si>
  <si>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</si>
  <si>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</si>
  <si>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</si>
  <si>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</si>
  <si>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</si>
  <si>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</si>
  <si>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</si>
  <si>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</si>
  <si>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</si>
  <si>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</si>
  <si>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</si>
  <si>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</si>
  <si>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</si>
  <si>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</si>
  <si>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Kshema General insurance</t>
  </si>
  <si>
    <t>Liberty  General Insurance Co. Ltd</t>
  </si>
  <si>
    <t>Magma General Insurance Limited</t>
  </si>
  <si>
    <t>National Insurance Co Ltd</t>
  </si>
  <si>
    <t>Navi General Insurance Co. Ltd</t>
  </si>
  <si>
    <t>Raheja QBE General Insurance Co Ltd</t>
  </si>
  <si>
    <t>Reliance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</si>
  <si>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</si>
  <si>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</si>
  <si>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</si>
  <si>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</si>
  <si>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</si>
  <si>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</si>
  <si>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</si>
  <si>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</si>
  <si>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</si>
  <si>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</si>
  <si>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</si>
  <si>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</si>
  <si>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</si>
  <si>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</si>
  <si>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</si>
  <si>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</si>
  <si>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</si>
  <si>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</si>
  <si>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</si>
  <si>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</si>
  <si>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</si>
  <si>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</si>
  <si>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</si>
  <si>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</si>
  <si>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</si>
  <si>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</si>
  <si>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</si>
  <si>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</si>
  <si>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</si>
  <si>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</si>
  <si>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</si>
  <si>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</si>
  <si>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</si>
  <si>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</si>
  <si>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</si>
  <si>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</si>
  <si>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</si>
  <si>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</si>
  <si>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</si>
  <si>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</si>
  <si>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</si>
  <si>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</si>
  <si>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</si>
  <si>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</si>
  <si>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</si>
  <si>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</si>
  <si>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</si>
  <si>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</si>
  <si>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</si>
  <si>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</si>
  <si>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GROSS DIRECT PREMIUM INCOME UNDERWRITTEN BY NON-LIFE INSURERS WITHIN INDIA  (SEGMENT WISE) : FOR THE PERIOD UPTO SEPTEMBER 2025 (PROVISIONAL &amp; UNAUDITED ) IN FY 2025-26  (Rs. In Crs.)</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</si>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</sst>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1"/>
      <color theme="1"/>
      <name val="Aptos"/>
      <family val="2"/>
    </font>
    <font>
      <b/>
      <sz val="10"/>
      <color theme="1"/>
      <name val="Calibri"/>
      <family val="2"/>
      <scheme val="minor"/>
    </font>
    <font>
      <sz val="10"/>
      <color theme="1"/>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0" borderId="1" xfId="0" applyBorder="1"/>
    <xf numFmtId="0" fontId="3" fillId="0" borderId="1" xfId="0" applyFont="1" applyBorder="1"/>
    <xf numFmtId="43" fontId="0" fillId="0" borderId="1" xfId="1" applyFont="1" applyBorder="1"/>
    <xf numFmtId="43" fontId="3" fillId="0" borderId="1" xfId="1" applyFont="1" applyBorder="1"/>
    <xf numFmtId="2" fontId="0" fillId="0" borderId="1" xfId="0" applyNumberFormat="1" applyBorder="1"/>
    <xf numFmtId="0" fontId="3" fillId="0" borderId="1" xfId="0" applyFont="1" applyBorder="1" applyAlignment="1">
      <alignment wrapText="1"/>
    </xf>
    <xf numFmtId="0" fontId="3" fillId="0" borderId="1" xfId="0" applyFont="1" applyBorder="1" applyAlignment="1">
      <alignment vertical="top" wrapText="1"/>
    </xf>
    <xf numFmtId="0" fontId="0" fillId="0" borderId="0" xfId="0" applyAlignment="1">
      <alignment wrapText="1"/>
    </xf>
    <xf numFmtId="10" fontId="1" fillId="0" borderId="1" xfId="2" applyNumberFormat="1" applyFont="1" applyBorder="1"/>
    <xf numFmtId="164" fontId="3" fillId="0" borderId="1" xfId="0" applyNumberFormat="1" applyFont="1" applyBorder="1"/>
    <xf numFmtId="10" fontId="0" fillId="0" borderId="1" xfId="2" applyNumberFormat="1" applyFont="1" applyBorder="1"/>
    <xf numFmtId="10" fontId="3" fillId="0" borderId="1" xfId="2" applyNumberFormat="1" applyFont="1" applyBorder="1"/>
    <xf numFmtId="164" fontId="0" fillId="0" borderId="1" xfId="0" applyNumberFormat="1" applyBorder="1"/>
    <xf numFmtId="43" fontId="1" fillId="0" borderId="1" xfId="1" applyFont="1" applyBorder="1"/>
    <xf numFmtId="43" fontId="3" fillId="0" borderId="1" xfId="0" applyNumberFormat="1" applyFont="1" applyBorder="1"/>
    <xf numFmtId="43" fontId="6" fillId="0" borderId="1" xfId="1" applyFont="1" applyBorder="1"/>
    <xf numFmtId="43" fontId="7" fillId="0" borderId="1" xfId="1" applyFont="1" applyBorder="1"/>
    <xf numFmtId="2" fontId="8" fillId="2" borderId="1" xfId="0" applyNumberFormat="1" applyFont="1" applyFill="1" applyBorder="1" applyAlignment="1">
      <alignment vertical="center" wrapText="1"/>
    </xf>
    <xf numFmtId="0" fontId="4" fillId="0" borderId="2" xfId="0" applyFont="1" applyBorder="1" applyAlignment="1">
      <alignment horizontal="center" vertical="center" wrapText="1"/>
    </xf>
    <xf numFmtId="0" fontId="5" fillId="0" borderId="0" xfId="0" applyFont="1" applyAlignment="1">
      <alignment horizontal="center" vertical="top" wrapText="1"/>
    </xf>
    <xf numFmtId="0" fontId="2" fillId="0" borderId="2" xfId="0" applyFont="1" applyBorder="1" applyAlignment="1">
      <alignment horizontal="center" vertical="center" wrapText="1"/>
    </xf>
    <xf numFmtId="0" fontId="5"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2"/>
  <sheetViews>
    <sheetView topLeftCell="A2" workbookViewId="0">
      <selection activeCell="M19" sqref="M19"/>
    </sheetView>
  </sheetViews>
  <sheetFormatPr defaultRowHeight="14.4" x14ac:dyDescent="0.3"/>
  <cols>
    <col min="1" max="1" width="37.88671875" customWidth="1"/>
    <col min="2" max="2" width="11.6640625" bestFit="1" customWidth="1"/>
    <col min="3" max="3" width="12" bestFit="1" customWidth="1"/>
    <col min="4" max="4" width="15.109375" customWidth="1"/>
    <col min="5" max="5" width="13" customWidth="1"/>
    <col min="6" max="6" width="12.77734375" customWidth="1"/>
    <col min="9" max="9" width="10.88671875" customWidth="1"/>
  </cols>
  <sheetData>
    <row r="2" spans="1:9" ht="48.6" customHeight="1" x14ac:dyDescent="0.3">
      <c r="A2" s="21" t="s">
        <v>75</v>
      </c>
      <c r="B2" s="21"/>
      <c r="C2" s="21"/>
      <c r="D2" s="21"/>
      <c r="E2" s="21"/>
      <c r="F2" s="21"/>
      <c r="G2" s="21"/>
      <c r="H2" s="21"/>
      <c r="I2" s="21"/>
    </row>
    <row r="3" spans="1:9" ht="43.2" customHeight="1" x14ac:dyDescent="0.3">
      <c r="A3" s="1"/>
      <c r="B3" s="7" t="s">
        <v>0</v>
      </c>
      <c r="C3" s="7" t="s">
        <v>1</v>
      </c>
      <c r="D3" s="7" t="s">
        <v>2</v>
      </c>
      <c r="E3" s="7" t="s">
        <v>3</v>
      </c>
      <c r="F3" s="7" t="s">
        <v>4</v>
      </c>
      <c r="G3" s="7" t="s">
        <v>5</v>
      </c>
      <c r="H3" s="7" t="s">
        <v>6</v>
      </c>
      <c r="I3" s="7" t="s">
        <v>7</v>
      </c>
    </row>
    <row r="4" spans="1:9" x14ac:dyDescent="0.3">
      <c r="A4" s="2" t="s">
        <v>8</v>
      </c>
      <c r="B4" s="1"/>
      <c r="C4" s="1"/>
      <c r="D4" s="1"/>
      <c r="E4" s="1"/>
      <c r="F4" s="1"/>
      <c r="G4" s="1"/>
      <c r="H4" s="1"/>
      <c r="I4" s="1"/>
    </row>
    <row r="5" spans="1:9" x14ac:dyDescent="0.3">
      <c r="A5" s="1" t="s">
        <v>9</v>
      </c>
      <c r="B5" s="1">
        <v>69.69</v>
      </c>
      <c r="C5" s="5">
        <v>523.1</v>
      </c>
      <c r="D5" s="3">
        <v>0</v>
      </c>
      <c r="E5" s="1">
        <v>25.06</v>
      </c>
      <c r="F5" s="1">
        <v>617.85</v>
      </c>
      <c r="G5" s="11">
        <f>(F5-F6)/F6</f>
        <v>0.187853270273388</v>
      </c>
      <c r="H5" s="11">
        <f>F5/$F$76</f>
        <v>9.6177794658812849E-3</v>
      </c>
      <c r="I5" s="1">
        <v>97.71</v>
      </c>
    </row>
    <row r="6" spans="1:9" x14ac:dyDescent="0.3">
      <c r="A6" s="1" t="s">
        <v>10</v>
      </c>
      <c r="B6" s="1">
        <v>43.33</v>
      </c>
      <c r="C6" s="1">
        <v>459.48</v>
      </c>
      <c r="D6" s="3">
        <v>0</v>
      </c>
      <c r="E6" s="1">
        <v>17.329999999999998</v>
      </c>
      <c r="F6" s="1">
        <v>520.14</v>
      </c>
      <c r="G6" s="1"/>
      <c r="H6" s="1"/>
      <c r="I6" s="1"/>
    </row>
    <row r="7" spans="1:9" x14ac:dyDescent="0.3">
      <c r="A7" s="1" t="s">
        <v>11</v>
      </c>
      <c r="B7" s="1">
        <v>562.61</v>
      </c>
      <c r="C7" s="1">
        <v>2234.4699999999998</v>
      </c>
      <c r="D7" s="1">
        <v>806.21</v>
      </c>
      <c r="E7" s="1">
        <v>109.4</v>
      </c>
      <c r="F7" s="1">
        <v>3712.69</v>
      </c>
      <c r="G7" s="11">
        <f>(F7-F8)/F8</f>
        <v>4.4395987316977756E-3</v>
      </c>
      <c r="H7" s="11">
        <f>F7/$F$76</f>
        <v>5.7793693688084138E-2</v>
      </c>
      <c r="I7" s="1">
        <v>16.41</v>
      </c>
    </row>
    <row r="8" spans="1:9" x14ac:dyDescent="0.3">
      <c r="A8" s="1" t="s">
        <v>10</v>
      </c>
      <c r="B8" s="1">
        <v>528.29999999999995</v>
      </c>
      <c r="C8" s="1">
        <v>2159.63</v>
      </c>
      <c r="D8" s="1">
        <v>885.84</v>
      </c>
      <c r="E8" s="1">
        <v>122.51</v>
      </c>
      <c r="F8" s="1">
        <v>3696.28</v>
      </c>
      <c r="G8" s="1"/>
      <c r="H8" s="1"/>
      <c r="I8" s="1"/>
    </row>
    <row r="9" spans="1:9" x14ac:dyDescent="0.3">
      <c r="A9" s="1" t="s">
        <v>12</v>
      </c>
      <c r="B9" s="1">
        <v>177.02</v>
      </c>
      <c r="C9" s="1">
        <v>288.41000000000003</v>
      </c>
      <c r="D9" s="3">
        <v>0</v>
      </c>
      <c r="E9" s="1">
        <v>0.52</v>
      </c>
      <c r="F9" s="1">
        <v>465.95</v>
      </c>
      <c r="G9" s="11">
        <f>(F9-F10)/F10</f>
        <v>-0.12237248549687331</v>
      </c>
      <c r="H9" s="11">
        <f>F9/$F$76</f>
        <v>7.2532238279960906E-3</v>
      </c>
      <c r="I9" s="1">
        <v>-64.97</v>
      </c>
    </row>
    <row r="10" spans="1:9" x14ac:dyDescent="0.3">
      <c r="A10" s="1" t="s">
        <v>10</v>
      </c>
      <c r="B10" s="1">
        <v>290.74</v>
      </c>
      <c r="C10" s="1">
        <v>233.2</v>
      </c>
      <c r="D10" s="1">
        <v>6.26</v>
      </c>
      <c r="E10" s="1">
        <v>0.72</v>
      </c>
      <c r="F10" s="1">
        <v>530.91999999999996</v>
      </c>
      <c r="G10" s="1"/>
      <c r="H10" s="1"/>
      <c r="I10" s="1"/>
    </row>
    <row r="11" spans="1:9" x14ac:dyDescent="0.3">
      <c r="A11" s="1" t="s">
        <v>13</v>
      </c>
      <c r="B11" s="1">
        <v>88.58</v>
      </c>
      <c r="C11" s="1">
        <v>610.72</v>
      </c>
      <c r="D11" s="3">
        <v>0</v>
      </c>
      <c r="E11" s="1">
        <v>3.53</v>
      </c>
      <c r="F11" s="1">
        <v>702.83</v>
      </c>
      <c r="G11" s="11">
        <f>(F11-F12)/F12</f>
        <v>-0.35197359322127658</v>
      </c>
      <c r="H11" s="11">
        <f>F11/$F$76</f>
        <v>1.0940623034725813E-2</v>
      </c>
      <c r="I11" s="1">
        <v>-381.74</v>
      </c>
    </row>
    <row r="12" spans="1:9" x14ac:dyDescent="0.3">
      <c r="A12" s="1" t="s">
        <v>10</v>
      </c>
      <c r="B12" s="1">
        <v>92.46</v>
      </c>
      <c r="C12" s="1">
        <v>927.38</v>
      </c>
      <c r="D12" s="1">
        <v>60.02</v>
      </c>
      <c r="E12" s="1">
        <v>4.71</v>
      </c>
      <c r="F12" s="1">
        <v>1084.57</v>
      </c>
      <c r="G12" s="1"/>
      <c r="H12" s="1"/>
      <c r="I12" s="1"/>
    </row>
    <row r="13" spans="1:9" x14ac:dyDescent="0.3">
      <c r="A13" s="1" t="s">
        <v>14</v>
      </c>
      <c r="B13" s="1">
        <v>31.51</v>
      </c>
      <c r="C13" s="1">
        <v>669.48</v>
      </c>
      <c r="D13" s="3">
        <v>0</v>
      </c>
      <c r="E13" s="1">
        <v>8.6</v>
      </c>
      <c r="F13" s="1">
        <v>709.59</v>
      </c>
      <c r="G13" s="11">
        <f>(F13-F14)/F14</f>
        <v>5.8078850053680138E-2</v>
      </c>
      <c r="H13" s="11">
        <f>F13/$F$76</f>
        <v>1.1045852765549407E-2</v>
      </c>
      <c r="I13" s="1">
        <v>38.950000000000003</v>
      </c>
    </row>
    <row r="14" spans="1:9" x14ac:dyDescent="0.3">
      <c r="A14" s="1" t="s">
        <v>10</v>
      </c>
      <c r="B14" s="1">
        <v>31.01</v>
      </c>
      <c r="C14" s="1">
        <v>636.11</v>
      </c>
      <c r="D14" s="3">
        <v>0</v>
      </c>
      <c r="E14" s="1">
        <v>3.52</v>
      </c>
      <c r="F14" s="1">
        <v>670.64</v>
      </c>
      <c r="G14" s="1"/>
      <c r="H14" s="1"/>
      <c r="I14" s="1"/>
    </row>
    <row r="15" spans="1:9" x14ac:dyDescent="0.3">
      <c r="A15" s="1" t="s">
        <v>15</v>
      </c>
      <c r="B15" s="1">
        <v>2025.92</v>
      </c>
      <c r="C15" s="1">
        <v>783.03</v>
      </c>
      <c r="D15" s="3">
        <v>0</v>
      </c>
      <c r="E15" s="1">
        <v>35.729999999999997</v>
      </c>
      <c r="F15" s="1">
        <v>2844.68</v>
      </c>
      <c r="G15" s="11">
        <f>(F15-F16)/F16</f>
        <v>-6.5157166565339555E-2</v>
      </c>
      <c r="H15" s="11">
        <f>F15/$F$76</f>
        <v>4.4281791520600744E-2</v>
      </c>
      <c r="I15" s="1">
        <v>-198.27</v>
      </c>
    </row>
    <row r="16" spans="1:9" x14ac:dyDescent="0.3">
      <c r="A16" s="1" t="s">
        <v>10</v>
      </c>
      <c r="B16" s="1">
        <v>1970.67</v>
      </c>
      <c r="C16" s="1">
        <v>1050.5899999999999</v>
      </c>
      <c r="D16" s="3">
        <v>0</v>
      </c>
      <c r="E16" s="1">
        <v>21.69</v>
      </c>
      <c r="F16" s="1">
        <v>3042.95</v>
      </c>
      <c r="G16" s="1"/>
      <c r="H16" s="1"/>
      <c r="I16" s="1"/>
    </row>
    <row r="17" spans="1:9" x14ac:dyDescent="0.3">
      <c r="A17" s="1" t="s">
        <v>16</v>
      </c>
      <c r="B17" s="1">
        <v>899.21</v>
      </c>
      <c r="C17" s="1">
        <v>3130.46</v>
      </c>
      <c r="D17" s="3">
        <v>0</v>
      </c>
      <c r="E17" s="1">
        <v>163.75</v>
      </c>
      <c r="F17" s="1">
        <v>4193.42</v>
      </c>
      <c r="G17" s="11">
        <f>(F17-F18)/F18</f>
        <v>4.5169844897674338E-2</v>
      </c>
      <c r="H17" s="11">
        <f>F17/$F$76</f>
        <v>6.5276990803295132E-2</v>
      </c>
      <c r="I17" s="1">
        <v>181.23</v>
      </c>
    </row>
    <row r="18" spans="1:9" x14ac:dyDescent="0.3">
      <c r="A18" s="1" t="s">
        <v>10</v>
      </c>
      <c r="B18" s="1">
        <v>718</v>
      </c>
      <c r="C18" s="1">
        <v>3148.09</v>
      </c>
      <c r="D18" s="3">
        <v>0</v>
      </c>
      <c r="E18" s="1">
        <v>146.1</v>
      </c>
      <c r="F18" s="1">
        <v>4012.19</v>
      </c>
      <c r="G18" s="1"/>
      <c r="H18" s="1"/>
      <c r="I18" s="1"/>
    </row>
    <row r="19" spans="1:9" x14ac:dyDescent="0.3">
      <c r="A19" s="1" t="s">
        <v>17</v>
      </c>
      <c r="B19" s="1">
        <v>147.41999999999999</v>
      </c>
      <c r="C19" s="1">
        <v>309.58999999999997</v>
      </c>
      <c r="D19" s="1">
        <v>0</v>
      </c>
      <c r="E19" s="1">
        <v>0.99</v>
      </c>
      <c r="F19" s="1">
        <v>458</v>
      </c>
      <c r="G19" s="1">
        <v>6.04</v>
      </c>
      <c r="H19" s="1">
        <v>0.71</v>
      </c>
      <c r="I19" s="1">
        <v>26.08</v>
      </c>
    </row>
    <row r="20" spans="1:9" x14ac:dyDescent="0.3">
      <c r="A20" s="1" t="s">
        <v>10</v>
      </c>
      <c r="B20" s="1">
        <v>132.37</v>
      </c>
      <c r="C20" s="1">
        <v>297.38</v>
      </c>
      <c r="D20" s="1">
        <v>0.95</v>
      </c>
      <c r="E20" s="1">
        <v>1.22</v>
      </c>
      <c r="F20" s="1">
        <v>431.92</v>
      </c>
      <c r="G20" s="1"/>
      <c r="H20" s="1"/>
      <c r="I20" s="1"/>
    </row>
    <row r="21" spans="1:9" x14ac:dyDescent="0.3">
      <c r="A21" s="1" t="s">
        <v>18</v>
      </c>
      <c r="B21" s="1">
        <v>0.01</v>
      </c>
      <c r="C21" s="3">
        <v>0</v>
      </c>
      <c r="D21" s="3">
        <v>0</v>
      </c>
      <c r="E21" s="3">
        <v>0</v>
      </c>
      <c r="F21" s="1">
        <v>0.01</v>
      </c>
      <c r="G21" s="3">
        <v>0</v>
      </c>
      <c r="H21" s="3">
        <v>0</v>
      </c>
      <c r="I21" s="1">
        <v>0.01</v>
      </c>
    </row>
    <row r="22" spans="1:9" x14ac:dyDescent="0.3">
      <c r="A22" s="1" t="s">
        <v>10</v>
      </c>
      <c r="B22" s="3">
        <v>0</v>
      </c>
      <c r="C22" s="3">
        <v>0</v>
      </c>
      <c r="D22" s="3">
        <v>0</v>
      </c>
      <c r="E22" s="3">
        <v>0</v>
      </c>
      <c r="F22" s="3">
        <v>0</v>
      </c>
      <c r="G22" s="1"/>
      <c r="H22" s="1"/>
      <c r="I22" s="1"/>
    </row>
    <row r="23" spans="1:9" x14ac:dyDescent="0.3">
      <c r="A23" s="1" t="s">
        <v>19</v>
      </c>
      <c r="B23" s="1">
        <v>29.95</v>
      </c>
      <c r="C23" s="1">
        <v>259.02999999999997</v>
      </c>
      <c r="D23" s="3">
        <v>0</v>
      </c>
      <c r="E23" s="1">
        <v>10.83</v>
      </c>
      <c r="F23" s="1">
        <v>299.81</v>
      </c>
      <c r="G23" s="11">
        <f>(F23-F24)/F24</f>
        <v>0.64622227103009</v>
      </c>
      <c r="H23" s="11">
        <f>F23/$F$76</f>
        <v>4.6670008281393021E-3</v>
      </c>
      <c r="I23" s="1">
        <v>117.69</v>
      </c>
    </row>
    <row r="24" spans="1:9" x14ac:dyDescent="0.3">
      <c r="A24" s="1" t="s">
        <v>10</v>
      </c>
      <c r="B24" s="1">
        <v>29.79</v>
      </c>
      <c r="C24" s="1">
        <v>145.59</v>
      </c>
      <c r="D24" s="3">
        <v>0</v>
      </c>
      <c r="E24" s="1">
        <v>6.74</v>
      </c>
      <c r="F24" s="1">
        <v>182.12</v>
      </c>
      <c r="G24" s="1"/>
      <c r="H24" s="1"/>
      <c r="I24" s="1"/>
    </row>
    <row r="25" spans="1:9" x14ac:dyDescent="0.3">
      <c r="A25" s="1" t="s">
        <v>20</v>
      </c>
      <c r="B25" s="1">
        <v>27.55</v>
      </c>
      <c r="C25" s="1">
        <v>423.99</v>
      </c>
      <c r="D25" s="3">
        <v>0</v>
      </c>
      <c r="E25" s="3">
        <v>0</v>
      </c>
      <c r="F25" s="1">
        <v>451.54</v>
      </c>
      <c r="G25" s="11">
        <f>(F25-F26)/F26</f>
        <v>0.29764060120125296</v>
      </c>
      <c r="H25" s="11">
        <f>F25/$F$76</f>
        <v>7.0289101562256784E-3</v>
      </c>
      <c r="I25" s="1">
        <v>103.57</v>
      </c>
    </row>
    <row r="26" spans="1:9" x14ac:dyDescent="0.3">
      <c r="A26" s="1" t="s">
        <v>10</v>
      </c>
      <c r="B26" s="1">
        <v>27.43</v>
      </c>
      <c r="C26" s="1">
        <v>320.54000000000002</v>
      </c>
      <c r="D26" s="3">
        <v>0</v>
      </c>
      <c r="E26" s="3">
        <v>0</v>
      </c>
      <c r="F26" s="1">
        <v>347.97</v>
      </c>
      <c r="G26" s="1"/>
      <c r="H26" s="1"/>
      <c r="I26" s="1"/>
    </row>
    <row r="27" spans="1:9" x14ac:dyDescent="0.3">
      <c r="A27" s="1" t="s">
        <v>21</v>
      </c>
      <c r="B27" s="1">
        <v>1230.45</v>
      </c>
      <c r="C27" s="1">
        <v>1789.67</v>
      </c>
      <c r="D27" s="1">
        <v>537.76</v>
      </c>
      <c r="E27" s="1">
        <v>2.23</v>
      </c>
      <c r="F27" s="1">
        <v>3560.11</v>
      </c>
      <c r="G27" s="1">
        <v>1.04</v>
      </c>
      <c r="H27" s="1">
        <v>5.54</v>
      </c>
      <c r="I27" s="1">
        <v>36.81</v>
      </c>
    </row>
    <row r="28" spans="1:9" x14ac:dyDescent="0.3">
      <c r="A28" s="1" t="s">
        <v>10</v>
      </c>
      <c r="B28" s="1">
        <v>1144.81</v>
      </c>
      <c r="C28" s="1">
        <v>1982.08</v>
      </c>
      <c r="D28" s="1">
        <v>394.97</v>
      </c>
      <c r="E28" s="1">
        <v>1.44</v>
      </c>
      <c r="F28" s="1">
        <v>3523.3</v>
      </c>
      <c r="G28" s="1"/>
      <c r="H28" s="1"/>
      <c r="I28" s="1"/>
    </row>
    <row r="29" spans="1:9" x14ac:dyDescent="0.3">
      <c r="A29" s="1" t="s">
        <v>22</v>
      </c>
      <c r="B29" s="1">
        <v>30.51</v>
      </c>
      <c r="C29" s="1">
        <v>21.54</v>
      </c>
      <c r="D29" s="3">
        <v>0</v>
      </c>
      <c r="E29" s="3">
        <v>0</v>
      </c>
      <c r="F29" s="1">
        <v>52.05</v>
      </c>
      <c r="G29" s="11">
        <f>(F29-F30)/F30</f>
        <v>1.0451866404715127</v>
      </c>
      <c r="H29" s="11">
        <f>F29/$F$76</f>
        <v>8.1023779428521616E-4</v>
      </c>
      <c r="I29" s="1">
        <v>26.6</v>
      </c>
    </row>
    <row r="30" spans="1:9" x14ac:dyDescent="0.3">
      <c r="A30" s="1" t="s">
        <v>10</v>
      </c>
      <c r="B30" s="1">
        <v>25.5</v>
      </c>
      <c r="C30" s="1">
        <v>-0.05</v>
      </c>
      <c r="D30" s="3">
        <v>0</v>
      </c>
      <c r="E30" s="3">
        <v>0</v>
      </c>
      <c r="F30" s="1">
        <v>25.45</v>
      </c>
      <c r="G30" s="1"/>
      <c r="H30" s="1"/>
      <c r="I30" s="1"/>
    </row>
    <row r="31" spans="1:9" x14ac:dyDescent="0.3">
      <c r="A31" s="1" t="s">
        <v>23</v>
      </c>
      <c r="B31" s="1">
        <v>1.28</v>
      </c>
      <c r="C31" s="1">
        <v>1.78</v>
      </c>
      <c r="D31" s="3">
        <v>0</v>
      </c>
      <c r="E31" s="3">
        <v>0</v>
      </c>
      <c r="F31" s="1">
        <v>3.06</v>
      </c>
      <c r="G31" s="11">
        <f>(F31-F32)/F32</f>
        <v>-0.87142857142857144</v>
      </c>
      <c r="H31" s="11">
        <f>F31/$F$76</f>
        <v>4.7633576378727409E-5</v>
      </c>
      <c r="I31" s="1">
        <v>-20.74</v>
      </c>
    </row>
    <row r="32" spans="1:9" x14ac:dyDescent="0.3">
      <c r="A32" s="1" t="s">
        <v>10</v>
      </c>
      <c r="B32" s="1">
        <v>1.57</v>
      </c>
      <c r="C32" s="1">
        <v>22.23</v>
      </c>
      <c r="D32" s="3">
        <v>0</v>
      </c>
      <c r="E32" s="3">
        <v>0</v>
      </c>
      <c r="F32" s="1">
        <v>23.8</v>
      </c>
      <c r="G32" s="1"/>
      <c r="H32" s="1"/>
      <c r="I32" s="1"/>
    </row>
    <row r="33" spans="1:9" x14ac:dyDescent="0.3">
      <c r="A33" s="1" t="s">
        <v>24</v>
      </c>
      <c r="B33" s="1">
        <v>209.42</v>
      </c>
      <c r="C33" s="1">
        <v>951.97</v>
      </c>
      <c r="D33" s="1">
        <v>346.44</v>
      </c>
      <c r="E33" s="1">
        <v>85.26</v>
      </c>
      <c r="F33" s="1">
        <v>1593.09</v>
      </c>
      <c r="G33" s="11">
        <f>(F33-F34)/F34</f>
        <v>0.40177565817260302</v>
      </c>
      <c r="H33" s="11">
        <f>F33/$F$76</f>
        <v>2.4798880455289819E-2</v>
      </c>
      <c r="I33" s="1">
        <v>456.61</v>
      </c>
    </row>
    <row r="34" spans="1:9" x14ac:dyDescent="0.3">
      <c r="A34" s="1" t="s">
        <v>10</v>
      </c>
      <c r="B34" s="1">
        <v>210.62</v>
      </c>
      <c r="C34" s="1">
        <v>818.89</v>
      </c>
      <c r="D34" s="1">
        <v>40</v>
      </c>
      <c r="E34" s="1">
        <v>66.97</v>
      </c>
      <c r="F34" s="1">
        <v>1136.48</v>
      </c>
      <c r="G34" s="1"/>
      <c r="H34" s="1"/>
      <c r="I34" s="1"/>
    </row>
    <row r="35" spans="1:9" x14ac:dyDescent="0.3">
      <c r="A35" s="1" t="s">
        <v>25</v>
      </c>
      <c r="B35" s="1">
        <v>82.21</v>
      </c>
      <c r="C35" s="1">
        <v>466.65</v>
      </c>
      <c r="D35" s="3">
        <v>0</v>
      </c>
      <c r="E35" s="1">
        <v>1.05</v>
      </c>
      <c r="F35" s="1">
        <v>549.91</v>
      </c>
      <c r="G35" s="11">
        <f>(F35-F36)/F36</f>
        <v>0.40988103784227242</v>
      </c>
      <c r="H35" s="11">
        <f>F35/$F$76</f>
        <v>8.5601895380477081E-3</v>
      </c>
      <c r="I35" s="1">
        <v>159.87</v>
      </c>
    </row>
    <row r="36" spans="1:9" x14ac:dyDescent="0.3">
      <c r="A36" s="1" t="s">
        <v>10</v>
      </c>
      <c r="B36" s="1">
        <v>96.83</v>
      </c>
      <c r="C36" s="1">
        <v>291.02999999999997</v>
      </c>
      <c r="D36" s="3">
        <v>0</v>
      </c>
      <c r="E36" s="1">
        <v>2.1800000000000002</v>
      </c>
      <c r="F36" s="1">
        <v>390.04</v>
      </c>
      <c r="G36" s="1"/>
      <c r="H36" s="1"/>
      <c r="I36" s="1"/>
    </row>
    <row r="37" spans="1:9" x14ac:dyDescent="0.3">
      <c r="A37" s="1" t="s">
        <v>26</v>
      </c>
      <c r="B37" s="1">
        <v>158.91</v>
      </c>
      <c r="C37" s="1">
        <v>1540.66</v>
      </c>
      <c r="D37" s="3">
        <v>0</v>
      </c>
      <c r="E37" s="1">
        <v>0.64</v>
      </c>
      <c r="F37" s="1">
        <v>1700.21</v>
      </c>
      <c r="G37" s="11">
        <f>(F37-F38)/F38</f>
        <v>0.35588340842936317</v>
      </c>
      <c r="H37" s="11">
        <f>F37/$F$76</f>
        <v>2.6466366959109845E-2</v>
      </c>
      <c r="I37" s="1">
        <v>446.26</v>
      </c>
    </row>
    <row r="38" spans="1:9" x14ac:dyDescent="0.3">
      <c r="A38" s="1" t="s">
        <v>10</v>
      </c>
      <c r="B38" s="1">
        <v>210.38</v>
      </c>
      <c r="C38" s="1">
        <v>1042.8399999999999</v>
      </c>
      <c r="D38" s="3">
        <v>0</v>
      </c>
      <c r="E38" s="1">
        <v>0.73</v>
      </c>
      <c r="F38" s="1">
        <v>1253.95</v>
      </c>
      <c r="G38" s="1"/>
      <c r="H38" s="1"/>
      <c r="I38" s="1"/>
    </row>
    <row r="39" spans="1:9" x14ac:dyDescent="0.3">
      <c r="A39" s="1" t="s">
        <v>27</v>
      </c>
      <c r="B39" s="1">
        <v>3.95</v>
      </c>
      <c r="C39" s="1">
        <v>2.09</v>
      </c>
      <c r="D39" s="3">
        <v>0</v>
      </c>
      <c r="E39" s="1">
        <v>0</v>
      </c>
      <c r="F39" s="1">
        <v>6.04</v>
      </c>
      <c r="G39" s="11">
        <f>(F39-F40)/F40</f>
        <v>3.0536912751677852</v>
      </c>
      <c r="H39" s="11">
        <f>F39/$F$76</f>
        <v>9.4021830499187433E-5</v>
      </c>
      <c r="I39" s="1">
        <v>4.55</v>
      </c>
    </row>
    <row r="40" spans="1:9" x14ac:dyDescent="0.3">
      <c r="A40" s="1" t="s">
        <v>10</v>
      </c>
      <c r="B40" s="1">
        <v>1.47</v>
      </c>
      <c r="C40" s="1">
        <v>0.01</v>
      </c>
      <c r="D40" s="3">
        <v>0</v>
      </c>
      <c r="E40" s="1">
        <v>0.01</v>
      </c>
      <c r="F40" s="1">
        <v>1.49</v>
      </c>
      <c r="G40" s="1"/>
      <c r="H40" s="1"/>
      <c r="I40" s="1"/>
    </row>
    <row r="41" spans="1:9" x14ac:dyDescent="0.3">
      <c r="A41" s="1" t="s">
        <v>28</v>
      </c>
      <c r="B41" s="1">
        <v>691.95</v>
      </c>
      <c r="C41" s="1">
        <v>1006.52</v>
      </c>
      <c r="D41" s="1">
        <v>24.42</v>
      </c>
      <c r="E41" s="1">
        <v>274.70999999999998</v>
      </c>
      <c r="F41" s="1">
        <v>1997.6</v>
      </c>
      <c r="G41" s="11">
        <f>(F41-F42)/F42</f>
        <v>0.12540845070422529</v>
      </c>
      <c r="H41" s="11">
        <f>F41/$F$76</f>
        <v>3.1095696788936558E-2</v>
      </c>
      <c r="I41" s="1">
        <v>222.6</v>
      </c>
    </row>
    <row r="42" spans="1:9" x14ac:dyDescent="0.3">
      <c r="A42" s="1" t="s">
        <v>10</v>
      </c>
      <c r="B42" s="1">
        <v>550.75</v>
      </c>
      <c r="C42" s="1">
        <v>958.39</v>
      </c>
      <c r="D42" s="3">
        <v>0</v>
      </c>
      <c r="E42" s="1">
        <v>265.86</v>
      </c>
      <c r="F42" s="1">
        <v>1775</v>
      </c>
      <c r="G42" s="1"/>
      <c r="H42" s="1"/>
      <c r="I42" s="1"/>
    </row>
    <row r="43" spans="1:9" x14ac:dyDescent="0.3">
      <c r="A43" s="1" t="s">
        <v>29</v>
      </c>
      <c r="B43" s="1">
        <v>1709.84</v>
      </c>
      <c r="C43" s="1">
        <v>8002.59</v>
      </c>
      <c r="D43" s="1">
        <v>1626.43</v>
      </c>
      <c r="E43" s="1">
        <v>3.82</v>
      </c>
      <c r="F43" s="1">
        <v>11342.68</v>
      </c>
      <c r="G43" s="11">
        <f>(F43-F44)/F44</f>
        <v>0.12659811999904652</v>
      </c>
      <c r="H43" s="11">
        <f>F43/$F$76</f>
        <v>0.17656614840505352</v>
      </c>
      <c r="I43" s="1">
        <v>1274.5999999999999</v>
      </c>
    </row>
    <row r="44" spans="1:9" x14ac:dyDescent="0.3">
      <c r="A44" s="1" t="s">
        <v>10</v>
      </c>
      <c r="B44" s="1">
        <v>1592.43</v>
      </c>
      <c r="C44" s="1">
        <v>7160.16</v>
      </c>
      <c r="D44" s="1">
        <v>1311.13</v>
      </c>
      <c r="E44" s="1">
        <v>4.3600000000000003</v>
      </c>
      <c r="F44" s="1">
        <v>10068.08</v>
      </c>
      <c r="G44" s="1"/>
      <c r="H44" s="1"/>
      <c r="I44" s="1"/>
    </row>
    <row r="45" spans="1:9" x14ac:dyDescent="0.3">
      <c r="A45" s="1" t="s">
        <v>30</v>
      </c>
      <c r="B45" s="1">
        <v>947.86</v>
      </c>
      <c r="C45" s="1">
        <v>3360.4</v>
      </c>
      <c r="D45" s="1">
        <v>194.14</v>
      </c>
      <c r="E45" s="1">
        <v>1.91</v>
      </c>
      <c r="F45" s="1">
        <v>4504.3100000000004</v>
      </c>
      <c r="G45" s="11">
        <f>(F45-F46)/F46</f>
        <v>1.4685343040963189E-2</v>
      </c>
      <c r="H45" s="11">
        <f>F45/$F$76</f>
        <v>7.0116468764204465E-2</v>
      </c>
      <c r="I45" s="1">
        <v>65.19</v>
      </c>
    </row>
    <row r="46" spans="1:9" x14ac:dyDescent="0.3">
      <c r="A46" s="1" t="s">
        <v>10</v>
      </c>
      <c r="B46" s="1">
        <v>875.71</v>
      </c>
      <c r="C46" s="1">
        <v>3272.98</v>
      </c>
      <c r="D46" s="1">
        <v>288.19</v>
      </c>
      <c r="E46" s="1">
        <v>2.2400000000000002</v>
      </c>
      <c r="F46" s="1">
        <v>4439.12</v>
      </c>
      <c r="G46" s="1"/>
      <c r="H46" s="1"/>
      <c r="I46" s="1"/>
    </row>
    <row r="47" spans="1:9" x14ac:dyDescent="0.3">
      <c r="A47" s="1" t="s">
        <v>31</v>
      </c>
      <c r="B47" s="1">
        <v>883.37</v>
      </c>
      <c r="C47" s="1">
        <v>2686.66</v>
      </c>
      <c r="D47" s="1">
        <v>249.11</v>
      </c>
      <c r="E47" s="1">
        <v>2.2200000000000002</v>
      </c>
      <c r="F47" s="1">
        <v>3821.36</v>
      </c>
      <c r="G47" s="11">
        <f>(F47-F48)/F48</f>
        <v>2.4336763550878274E-2</v>
      </c>
      <c r="H47" s="11">
        <f>F47/$F$76</f>
        <v>5.9485308310658097E-2</v>
      </c>
      <c r="I47" s="1">
        <v>90.79</v>
      </c>
    </row>
    <row r="48" spans="1:9" x14ac:dyDescent="0.3">
      <c r="A48" s="1" t="s">
        <v>10</v>
      </c>
      <c r="B48" s="1">
        <v>831.65</v>
      </c>
      <c r="C48" s="1">
        <v>2230.6</v>
      </c>
      <c r="D48" s="1">
        <v>665.64</v>
      </c>
      <c r="E48" s="1">
        <v>2.68</v>
      </c>
      <c r="F48" s="1">
        <v>3730.57</v>
      </c>
      <c r="G48" s="1"/>
      <c r="H48" s="1"/>
      <c r="I48" s="1"/>
    </row>
    <row r="49" spans="1:9" x14ac:dyDescent="0.3">
      <c r="A49" s="1" t="s">
        <v>32</v>
      </c>
      <c r="B49" s="1">
        <v>50.47</v>
      </c>
      <c r="C49" s="1">
        <v>718.59</v>
      </c>
      <c r="D49" s="1">
        <v>1.51</v>
      </c>
      <c r="E49" s="1">
        <v>9.44</v>
      </c>
      <c r="F49" s="1">
        <v>780.01</v>
      </c>
      <c r="G49" s="11">
        <f>(F49-F50)/F50</f>
        <v>1.3262354239360592</v>
      </c>
      <c r="H49" s="11">
        <f>F49/$F$76</f>
        <v>1.214204768338927E-2</v>
      </c>
      <c r="I49" s="1">
        <v>444.7</v>
      </c>
    </row>
    <row r="50" spans="1:9" x14ac:dyDescent="0.3">
      <c r="A50" s="1" t="s">
        <v>10</v>
      </c>
      <c r="B50" s="1">
        <v>48.41</v>
      </c>
      <c r="C50" s="1">
        <v>274.79000000000002</v>
      </c>
      <c r="D50" s="1">
        <v>1.28</v>
      </c>
      <c r="E50" s="1">
        <v>10.83</v>
      </c>
      <c r="F50" s="1">
        <v>335.31</v>
      </c>
      <c r="G50" s="1"/>
      <c r="H50" s="1"/>
      <c r="I50" s="1"/>
    </row>
    <row r="51" spans="1:9" x14ac:dyDescent="0.3">
      <c r="A51" s="1" t="s">
        <v>33</v>
      </c>
      <c r="B51" s="1">
        <v>3.8</v>
      </c>
      <c r="C51" s="1">
        <v>180.17</v>
      </c>
      <c r="D51" s="3">
        <v>0</v>
      </c>
      <c r="E51" s="1">
        <v>0.56999999999999995</v>
      </c>
      <c r="F51" s="1">
        <v>184.54</v>
      </c>
      <c r="G51" s="11">
        <f>(F51-F52)/F52</f>
        <v>8.1398524993170195E-3</v>
      </c>
      <c r="H51" s="11">
        <f>F51/$F$76</f>
        <v>2.8726471192582863E-3</v>
      </c>
      <c r="I51" s="1">
        <v>1.49</v>
      </c>
    </row>
    <row r="52" spans="1:9" x14ac:dyDescent="0.3">
      <c r="A52" s="1" t="s">
        <v>10</v>
      </c>
      <c r="B52" s="1">
        <v>4.18</v>
      </c>
      <c r="C52" s="1">
        <v>175.68</v>
      </c>
      <c r="D52" s="3">
        <v>0</v>
      </c>
      <c r="E52" s="1">
        <v>3.19</v>
      </c>
      <c r="F52" s="1">
        <v>183.05</v>
      </c>
      <c r="G52" s="1"/>
      <c r="H52" s="1"/>
      <c r="I52" s="1"/>
    </row>
    <row r="53" spans="1:9" x14ac:dyDescent="0.3">
      <c r="A53" s="1" t="s">
        <v>34</v>
      </c>
      <c r="B53" s="1">
        <v>35.369999999999997</v>
      </c>
      <c r="C53" s="1">
        <v>382.23</v>
      </c>
      <c r="D53" s="3">
        <v>0</v>
      </c>
      <c r="E53" s="1">
        <v>0.9</v>
      </c>
      <c r="F53" s="1">
        <v>418.5</v>
      </c>
      <c r="G53" s="11">
        <f>(F53-F54)/F54</f>
        <v>0.10591406373870298</v>
      </c>
      <c r="H53" s="11">
        <f>F53/$F$76</f>
        <v>6.5145920635612488E-3</v>
      </c>
      <c r="I53" s="1">
        <v>40.08</v>
      </c>
    </row>
    <row r="54" spans="1:9" x14ac:dyDescent="0.3">
      <c r="A54" s="1" t="s">
        <v>10</v>
      </c>
      <c r="B54" s="1">
        <v>48.98</v>
      </c>
      <c r="C54" s="1">
        <v>329.3</v>
      </c>
      <c r="D54" s="3">
        <v>0</v>
      </c>
      <c r="E54" s="1">
        <v>0.14000000000000001</v>
      </c>
      <c r="F54" s="1">
        <v>378.42</v>
      </c>
      <c r="G54" s="1"/>
      <c r="H54" s="1"/>
      <c r="I54" s="1"/>
    </row>
    <row r="55" spans="1:9" x14ac:dyDescent="0.3">
      <c r="A55" s="2" t="s">
        <v>35</v>
      </c>
      <c r="B55" s="4">
        <f t="shared" ref="B55:F56" si="0">SUM(B5+B7+B9+B11+B13+B15+B17+B19+B21+B23+B25+B27+B29+B31+B33+B35+B37+B39+B41+B43+B45+B47+B49+B51+B53)</f>
        <v>10098.86</v>
      </c>
      <c r="C55" s="4">
        <f t="shared" si="0"/>
        <v>30343.8</v>
      </c>
      <c r="D55" s="4">
        <f t="shared" si="0"/>
        <v>3786.0200000000004</v>
      </c>
      <c r="E55" s="4">
        <f t="shared" si="0"/>
        <v>741.16000000000008</v>
      </c>
      <c r="F55" s="4">
        <f t="shared" si="0"/>
        <v>44969.84</v>
      </c>
      <c r="G55" s="12">
        <f>(F55-F56)/F56</f>
        <v>7.625163460636368E-2</v>
      </c>
      <c r="H55" s="12">
        <f>F55/$F$76</f>
        <v>0.70002428378403625</v>
      </c>
      <c r="I55" s="4">
        <f t="shared" ref="I55" si="1">SUM(I5+I7+I9+I11+I13+I15+I17+I19+I21+I23+I25+I27+I29+I31+I33+I35+I37+I39+I41+I43+I45+I47+I49+I51+I53)</f>
        <v>3186.0799999999995</v>
      </c>
    </row>
    <row r="56" spans="1:9" x14ac:dyDescent="0.3">
      <c r="A56" s="1" t="s">
        <v>36</v>
      </c>
      <c r="B56" s="3">
        <f t="shared" si="0"/>
        <v>9507.39</v>
      </c>
      <c r="C56" s="3">
        <f t="shared" si="0"/>
        <v>27936.92</v>
      </c>
      <c r="D56" s="3">
        <f t="shared" si="0"/>
        <v>3654.28</v>
      </c>
      <c r="E56" s="3">
        <f t="shared" si="0"/>
        <v>685.17000000000007</v>
      </c>
      <c r="F56" s="3">
        <f t="shared" si="0"/>
        <v>41783.760000000002</v>
      </c>
      <c r="G56" s="1"/>
      <c r="H56" s="1"/>
      <c r="I56" s="1"/>
    </row>
    <row r="57" spans="1:9" x14ac:dyDescent="0.3">
      <c r="A57" s="1" t="s">
        <v>37</v>
      </c>
      <c r="B57" s="9">
        <f t="shared" ref="B57:F57" si="2">(B55-B56)/B56</f>
        <v>6.2211605919185099E-2</v>
      </c>
      <c r="C57" s="9">
        <f t="shared" si="2"/>
        <v>8.6154092863493945E-2</v>
      </c>
      <c r="D57" s="9">
        <f t="shared" si="2"/>
        <v>3.6050877327407922E-2</v>
      </c>
      <c r="E57" s="9">
        <f t="shared" si="2"/>
        <v>8.1716946159347326E-2</v>
      </c>
      <c r="F57" s="9">
        <f t="shared" si="2"/>
        <v>7.625163460636368E-2</v>
      </c>
      <c r="G57" s="1"/>
      <c r="H57" s="1"/>
      <c r="I57" s="1"/>
    </row>
    <row r="58" spans="1:9" x14ac:dyDescent="0.3">
      <c r="A58" s="2" t="s">
        <v>38</v>
      </c>
      <c r="B58" s="1"/>
      <c r="C58" s="1"/>
      <c r="D58" s="1"/>
      <c r="E58" s="1"/>
      <c r="F58" s="1"/>
      <c r="G58" s="1"/>
      <c r="H58" s="1"/>
      <c r="I58" s="1"/>
    </row>
    <row r="59" spans="1:9" x14ac:dyDescent="0.3">
      <c r="A59" s="1" t="s">
        <v>74</v>
      </c>
      <c r="B59" s="1">
        <v>2371.7600000000002</v>
      </c>
      <c r="C59" s="1">
        <v>1048.03</v>
      </c>
      <c r="D59" s="3">
        <v>0</v>
      </c>
      <c r="E59" s="1">
        <v>8.9600000000000009</v>
      </c>
      <c r="F59" s="1">
        <v>3428.75</v>
      </c>
      <c r="G59" s="11">
        <f>(F59-F60)/F60</f>
        <v>7.94996599753168E-2</v>
      </c>
      <c r="H59" s="11">
        <f>F59/$F$76</f>
        <v>5.3373733662928628E-2</v>
      </c>
      <c r="I59" s="1">
        <v>252.51</v>
      </c>
    </row>
    <row r="60" spans="1:9" x14ac:dyDescent="0.3">
      <c r="A60" s="1" t="s">
        <v>10</v>
      </c>
      <c r="B60" s="1">
        <v>2201.31</v>
      </c>
      <c r="C60" s="1">
        <v>963.42</v>
      </c>
      <c r="D60" s="3">
        <v>0</v>
      </c>
      <c r="E60" s="1">
        <v>11.51</v>
      </c>
      <c r="F60" s="1">
        <v>3176.24</v>
      </c>
      <c r="G60" s="1"/>
      <c r="H60" s="1"/>
      <c r="I60" s="1"/>
    </row>
    <row r="61" spans="1:9" x14ac:dyDescent="0.3">
      <c r="A61" s="1" t="s">
        <v>40</v>
      </c>
      <c r="B61" s="1">
        <v>821.31</v>
      </c>
      <c r="C61" s="1">
        <v>1771.19</v>
      </c>
      <c r="D61" s="3">
        <v>0</v>
      </c>
      <c r="E61" s="1">
        <v>19.34</v>
      </c>
      <c r="F61" s="1">
        <v>2611.84</v>
      </c>
      <c r="G61" s="11">
        <f>(F61-F62)/F62</f>
        <v>0.2767276229023381</v>
      </c>
      <c r="H61" s="11">
        <f>F61/$F$76</f>
        <v>4.0657281087913534E-2</v>
      </c>
      <c r="I61" s="1">
        <v>566.11</v>
      </c>
    </row>
    <row r="62" spans="1:9" x14ac:dyDescent="0.3">
      <c r="A62" s="1" t="s">
        <v>10</v>
      </c>
      <c r="B62" s="1">
        <v>703.92</v>
      </c>
      <c r="C62" s="1">
        <v>1312.26</v>
      </c>
      <c r="D62" s="3">
        <v>0</v>
      </c>
      <c r="E62" s="1">
        <v>29.55</v>
      </c>
      <c r="F62" s="1">
        <v>2045.73</v>
      </c>
      <c r="G62" s="1"/>
      <c r="H62" s="1"/>
      <c r="I62" s="1"/>
    </row>
    <row r="63" spans="1:9" x14ac:dyDescent="0.3">
      <c r="A63" s="1" t="s">
        <v>41</v>
      </c>
      <c r="B63" s="1">
        <v>2686.17</v>
      </c>
      <c r="C63" s="1">
        <v>1501.49</v>
      </c>
      <c r="D63" s="3">
        <v>0</v>
      </c>
      <c r="E63" s="1">
        <v>68.17</v>
      </c>
      <c r="F63" s="1">
        <v>4255.83</v>
      </c>
      <c r="G63" s="11">
        <f>(F63-F64)/F64</f>
        <v>4.7233186019272178E-2</v>
      </c>
      <c r="H63" s="11">
        <f>F63/$F$76</f>
        <v>6.6248497830025968E-2</v>
      </c>
      <c r="I63" s="1">
        <v>191.95</v>
      </c>
    </row>
    <row r="64" spans="1:9" x14ac:dyDescent="0.3">
      <c r="A64" s="1" t="s">
        <v>10</v>
      </c>
      <c r="B64" s="1">
        <v>2383.67</v>
      </c>
      <c r="C64" s="1">
        <v>1609.41</v>
      </c>
      <c r="D64" s="3">
        <v>0</v>
      </c>
      <c r="E64" s="1">
        <v>70.8</v>
      </c>
      <c r="F64" s="1">
        <v>4063.88</v>
      </c>
      <c r="G64" s="1"/>
      <c r="H64" s="1"/>
      <c r="I64" s="1"/>
    </row>
    <row r="65" spans="1:9" x14ac:dyDescent="0.3">
      <c r="A65" s="1" t="s">
        <v>42</v>
      </c>
      <c r="B65" s="1">
        <v>24.06</v>
      </c>
      <c r="C65" s="1">
        <v>14.35</v>
      </c>
      <c r="D65" s="3">
        <v>0</v>
      </c>
      <c r="E65" s="3">
        <v>0</v>
      </c>
      <c r="F65" s="1">
        <v>38.409999999999997</v>
      </c>
      <c r="G65" s="3">
        <v>0</v>
      </c>
      <c r="H65" s="11">
        <f>F65/$F$76</f>
        <v>5.9791034925062733E-4</v>
      </c>
      <c r="I65" s="1">
        <v>38.409999999999997</v>
      </c>
    </row>
    <row r="66" spans="1:9" x14ac:dyDescent="0.3">
      <c r="A66" s="1" t="s">
        <v>10</v>
      </c>
      <c r="B66" s="3">
        <v>0</v>
      </c>
      <c r="C66" s="3">
        <v>0</v>
      </c>
      <c r="D66" s="3">
        <v>0</v>
      </c>
      <c r="E66" s="3">
        <v>0</v>
      </c>
      <c r="F66" s="3">
        <v>0</v>
      </c>
      <c r="G66" s="1"/>
      <c r="H66" s="1"/>
      <c r="I66" s="1"/>
    </row>
    <row r="67" spans="1:9" x14ac:dyDescent="0.3">
      <c r="A67" s="1" t="s">
        <v>43</v>
      </c>
      <c r="B67" s="1">
        <v>444.62</v>
      </c>
      <c r="C67" s="1">
        <v>497.53</v>
      </c>
      <c r="D67" s="3">
        <v>0</v>
      </c>
      <c r="E67" s="1">
        <v>0.76</v>
      </c>
      <c r="F67" s="1">
        <v>942.91</v>
      </c>
      <c r="G67" s="11">
        <f>(F67-F68)/F68</f>
        <v>0.15565442266916696</v>
      </c>
      <c r="H67" s="11">
        <f>F67/$F$76</f>
        <v>1.4677835131786228E-2</v>
      </c>
      <c r="I67" s="1">
        <v>127</v>
      </c>
    </row>
    <row r="68" spans="1:9" x14ac:dyDescent="0.3">
      <c r="A68" s="1" t="s">
        <v>10</v>
      </c>
      <c r="B68" s="1">
        <v>390.17</v>
      </c>
      <c r="C68" s="1">
        <v>424.65</v>
      </c>
      <c r="D68" s="3">
        <v>0</v>
      </c>
      <c r="E68" s="1">
        <v>1.0900000000000001</v>
      </c>
      <c r="F68" s="1">
        <v>815.91</v>
      </c>
      <c r="G68" s="1"/>
      <c r="H68" s="1"/>
      <c r="I68" s="1"/>
    </row>
    <row r="69" spans="1:9" x14ac:dyDescent="0.3">
      <c r="A69" s="1" t="s">
        <v>44</v>
      </c>
      <c r="B69" s="1">
        <v>1.83</v>
      </c>
      <c r="C69" s="1">
        <v>6.87</v>
      </c>
      <c r="D69" s="3">
        <v>0</v>
      </c>
      <c r="E69" s="3">
        <v>0</v>
      </c>
      <c r="F69" s="1">
        <v>8.6999999999999993</v>
      </c>
      <c r="G69" s="3">
        <v>0</v>
      </c>
      <c r="H69" s="11">
        <f>F69/$F$76</f>
        <v>1.3542879558657792E-4</v>
      </c>
      <c r="I69" s="1">
        <v>8.6999999999999993</v>
      </c>
    </row>
    <row r="70" spans="1:9" x14ac:dyDescent="0.3">
      <c r="A70" s="1" t="s">
        <v>10</v>
      </c>
      <c r="B70" s="3">
        <v>0</v>
      </c>
      <c r="C70" s="3">
        <v>0</v>
      </c>
      <c r="D70" s="3">
        <v>0</v>
      </c>
      <c r="E70" s="3">
        <v>0</v>
      </c>
      <c r="F70" s="3">
        <v>0</v>
      </c>
      <c r="G70" s="1"/>
      <c r="H70" s="1"/>
      <c r="I70" s="1"/>
    </row>
    <row r="71" spans="1:9" x14ac:dyDescent="0.3">
      <c r="A71" s="1" t="s">
        <v>45</v>
      </c>
      <c r="B71" s="1">
        <v>7617.66</v>
      </c>
      <c r="C71" s="1">
        <v>360.8</v>
      </c>
      <c r="D71" s="3">
        <v>0</v>
      </c>
      <c r="E71" s="1">
        <v>5.66</v>
      </c>
      <c r="F71" s="1">
        <v>7984.12</v>
      </c>
      <c r="G71" s="11">
        <f>(F71-F72)/F72</f>
        <v>3.3992778736123358E-2</v>
      </c>
      <c r="H71" s="11">
        <f>F71/$F$76</f>
        <v>0.12428502935847224</v>
      </c>
      <c r="I71" s="1">
        <v>262.48</v>
      </c>
    </row>
    <row r="72" spans="1:9" x14ac:dyDescent="0.3">
      <c r="A72" s="1" t="s">
        <v>10</v>
      </c>
      <c r="B72" s="1">
        <v>7033.84</v>
      </c>
      <c r="C72" s="1">
        <v>681.97</v>
      </c>
      <c r="D72" s="3">
        <v>0</v>
      </c>
      <c r="E72" s="1">
        <v>5.83</v>
      </c>
      <c r="F72" s="1">
        <v>7721.64</v>
      </c>
      <c r="G72" s="1"/>
      <c r="H72" s="1"/>
      <c r="I72" s="1"/>
    </row>
    <row r="73" spans="1:9" x14ac:dyDescent="0.3">
      <c r="A73" s="2" t="s">
        <v>46</v>
      </c>
      <c r="B73" s="2">
        <f>SUM(B59+B61+B63+B65+B67+B69+B71)</f>
        <v>13967.41</v>
      </c>
      <c r="C73" s="2">
        <f>SUM(C59+C61+C63+C65+C67+C69+C71)</f>
        <v>5200.26</v>
      </c>
      <c r="D73" s="4">
        <v>0</v>
      </c>
      <c r="E73" s="2">
        <f>SUM(E59+E61+E63+E65+E67+E69+E71)</f>
        <v>102.89</v>
      </c>
      <c r="F73" s="2">
        <f>SUM(F59+F61+F63+F65+F67+F69+F71)</f>
        <v>19270.560000000001</v>
      </c>
      <c r="G73" s="12">
        <f>(F73-F74)/F74</f>
        <v>8.1194384909725623E-2</v>
      </c>
      <c r="H73" s="12">
        <f>F73/$F$76</f>
        <v>0.29997571621596386</v>
      </c>
      <c r="I73" s="2">
        <f>SUM(I59+I61+I63+I65+I67+I69+I71)</f>
        <v>1447.16</v>
      </c>
    </row>
    <row r="74" spans="1:9" x14ac:dyDescent="0.3">
      <c r="A74" s="1" t="s">
        <v>36</v>
      </c>
      <c r="B74" s="1">
        <f>SUM(B60+B62+B64+B66+B68+B70+B72)</f>
        <v>12712.91</v>
      </c>
      <c r="C74" s="1">
        <f>SUM(C60+C62+C64+C66+C68+C70+C72)</f>
        <v>4991.71</v>
      </c>
      <c r="D74" s="3">
        <v>0</v>
      </c>
      <c r="E74" s="1">
        <f>SUM(E60+E62+E64+E66+E68+E70+E72)</f>
        <v>118.78</v>
      </c>
      <c r="F74" s="1">
        <f>SUM(F60+F62+F64+F66+F68+F70+F72)</f>
        <v>17823.399999999998</v>
      </c>
      <c r="G74" s="1"/>
      <c r="H74" s="1"/>
      <c r="I74" s="1"/>
    </row>
    <row r="75" spans="1:9" x14ac:dyDescent="0.3">
      <c r="A75" s="1" t="s">
        <v>37</v>
      </c>
      <c r="B75" s="9">
        <f t="shared" ref="B75:C75" si="3">(B73-B74)/B74</f>
        <v>9.8679216638834069E-2</v>
      </c>
      <c r="C75" s="9">
        <f t="shared" si="3"/>
        <v>4.1779270029709291E-2</v>
      </c>
      <c r="D75" s="3">
        <v>0</v>
      </c>
      <c r="E75" s="9">
        <f t="shared" ref="E75:F75" si="4">(E73-E74)/E74</f>
        <v>-0.13377673008924063</v>
      </c>
      <c r="F75" s="9">
        <f t="shared" si="4"/>
        <v>8.1194384909725623E-2</v>
      </c>
      <c r="G75" s="1"/>
      <c r="H75" s="1"/>
      <c r="I75" s="1"/>
    </row>
    <row r="76" spans="1:9" x14ac:dyDescent="0.3">
      <c r="A76" s="2" t="s">
        <v>47</v>
      </c>
      <c r="B76" s="10">
        <f t="shared" ref="B76:F77" si="5">SUM(B55+B73)</f>
        <v>24066.27</v>
      </c>
      <c r="C76" s="10">
        <f t="shared" si="5"/>
        <v>35544.06</v>
      </c>
      <c r="D76" s="10">
        <f t="shared" si="5"/>
        <v>3786.0200000000004</v>
      </c>
      <c r="E76" s="10">
        <f t="shared" si="5"/>
        <v>844.05000000000007</v>
      </c>
      <c r="F76" s="10">
        <f t="shared" si="5"/>
        <v>64240.399999999994</v>
      </c>
      <c r="G76" s="12">
        <f>(F76-F77)/F77</f>
        <v>7.7729588190411869E-2</v>
      </c>
      <c r="H76" s="12">
        <f>F76/$F$76</f>
        <v>1</v>
      </c>
      <c r="I76" s="10">
        <f t="shared" ref="I76" si="6">SUM(I55+I73)</f>
        <v>4633.24</v>
      </c>
    </row>
    <row r="77" spans="1:9" x14ac:dyDescent="0.3">
      <c r="A77" s="1" t="s">
        <v>36</v>
      </c>
      <c r="B77" s="3">
        <f t="shared" si="5"/>
        <v>22220.3</v>
      </c>
      <c r="C77" s="3">
        <f t="shared" si="5"/>
        <v>32928.629999999997</v>
      </c>
      <c r="D77" s="3">
        <f t="shared" si="5"/>
        <v>3654.28</v>
      </c>
      <c r="E77" s="3">
        <f t="shared" si="5"/>
        <v>803.95</v>
      </c>
      <c r="F77" s="3">
        <f t="shared" si="5"/>
        <v>59607.16</v>
      </c>
      <c r="G77" s="1"/>
      <c r="H77" s="1"/>
      <c r="I77" s="1"/>
    </row>
    <row r="78" spans="1:9" x14ac:dyDescent="0.3">
      <c r="A78" s="1" t="s">
        <v>37</v>
      </c>
      <c r="B78" s="9">
        <f t="shared" ref="B78:F78" si="7">(B76-B77)/B77</f>
        <v>8.3075836059819233E-2</v>
      </c>
      <c r="C78" s="9">
        <f t="shared" si="7"/>
        <v>7.9427233990603335E-2</v>
      </c>
      <c r="D78" s="9">
        <f t="shared" si="7"/>
        <v>3.6050877327407922E-2</v>
      </c>
      <c r="E78" s="9">
        <f t="shared" si="7"/>
        <v>4.9878723801231442E-2</v>
      </c>
      <c r="F78" s="9">
        <f t="shared" si="7"/>
        <v>7.7729588190411869E-2</v>
      </c>
      <c r="G78" s="1"/>
      <c r="H78" s="1"/>
      <c r="I78" s="1"/>
    </row>
    <row r="79" spans="1:9" x14ac:dyDescent="0.3">
      <c r="A79" s="1" t="s">
        <v>48</v>
      </c>
      <c r="B79" s="11">
        <f>B76/$F$76</f>
        <v>0.3746282713059072</v>
      </c>
      <c r="C79" s="11">
        <f>C76/$F$76</f>
        <v>0.55329761333989202</v>
      </c>
      <c r="D79" s="11">
        <f>D76/$F$76</f>
        <v>5.8935187203068486E-2</v>
      </c>
      <c r="E79" s="11">
        <f>E76/$F$76</f>
        <v>1.3138928151132311E-2</v>
      </c>
      <c r="F79" s="11">
        <f>F76/$F$76</f>
        <v>1</v>
      </c>
      <c r="G79" s="1"/>
      <c r="H79" s="1"/>
      <c r="I79" s="1"/>
    </row>
    <row r="80" spans="1:9" x14ac:dyDescent="0.3">
      <c r="A80" s="1" t="s">
        <v>49</v>
      </c>
      <c r="B80" s="11">
        <f>B77/$F$77</f>
        <v>0.37277904198086265</v>
      </c>
      <c r="C80" s="11">
        <f>C77/$F$77</f>
        <v>0.55242742650379573</v>
      </c>
      <c r="D80" s="11">
        <f>D77/$F$77</f>
        <v>6.1306057862847346E-2</v>
      </c>
      <c r="E80" s="11">
        <f>E77/$F$77</f>
        <v>1.3487473652494097E-2</v>
      </c>
      <c r="F80" s="11">
        <f>F77/$F$77</f>
        <v>1</v>
      </c>
      <c r="G80" s="1"/>
      <c r="H80" s="1"/>
      <c r="I80" s="1"/>
    </row>
    <row r="82" spans="1:9" ht="70.8" customHeight="1" x14ac:dyDescent="0.3">
      <c r="A82" s="22" t="s">
        <v>76</v>
      </c>
      <c r="B82" s="22"/>
      <c r="C82" s="22"/>
      <c r="D82" s="22"/>
      <c r="E82" s="22"/>
      <c r="F82" s="22"/>
      <c r="G82" s="22"/>
      <c r="H82" s="22"/>
      <c r="I82" s="22"/>
    </row>
  </sheetData>
  <mergeCells count="2">
    <mergeCell ref="A2:I2"/>
    <mergeCell ref="A82:I8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1"/>
  <sheetViews>
    <sheetView workbookViewId="0">
      <selection activeCell="M21" sqref="M21"/>
    </sheetView>
  </sheetViews>
  <sheetFormatPr defaultRowHeight="14.4" x14ac:dyDescent="0.3"/>
  <cols>
    <col min="1" max="1" width="41.33203125" customWidth="1"/>
    <col min="2" max="2" width="12.44140625" customWidth="1"/>
    <col min="3" max="3" width="11.44140625" customWidth="1"/>
    <col min="4" max="4" width="10.21875" customWidth="1"/>
    <col min="5" max="5" width="14" customWidth="1"/>
    <col min="6" max="6" width="11.21875" customWidth="1"/>
    <col min="7" max="7" width="11.109375" customWidth="1"/>
    <col min="8" max="8" width="11.88671875" customWidth="1"/>
    <col min="9" max="9" width="10.77734375" customWidth="1"/>
  </cols>
  <sheetData>
    <row r="2" spans="1:9" ht="40.200000000000003" customHeight="1" x14ac:dyDescent="0.3">
      <c r="A2" s="21" t="s">
        <v>75</v>
      </c>
      <c r="B2" s="21"/>
      <c r="C2" s="21"/>
      <c r="D2" s="21"/>
      <c r="E2" s="21"/>
      <c r="F2" s="21"/>
      <c r="G2" s="21"/>
      <c r="H2" s="21"/>
      <c r="I2" s="8"/>
    </row>
    <row r="3" spans="1:9" ht="42" customHeight="1" x14ac:dyDescent="0.3">
      <c r="A3" s="1"/>
      <c r="B3" s="6" t="s">
        <v>50</v>
      </c>
      <c r="C3" s="6" t="s">
        <v>51</v>
      </c>
      <c r="D3" s="6" t="s">
        <v>52</v>
      </c>
      <c r="E3" s="6" t="s">
        <v>53</v>
      </c>
      <c r="F3" s="6" t="s">
        <v>4</v>
      </c>
      <c r="G3" s="6" t="s">
        <v>5</v>
      </c>
      <c r="H3" s="6" t="s">
        <v>6</v>
      </c>
      <c r="I3" s="6" t="s">
        <v>7</v>
      </c>
    </row>
    <row r="4" spans="1:9" x14ac:dyDescent="0.3">
      <c r="A4" s="2" t="s">
        <v>8</v>
      </c>
      <c r="B4" s="1"/>
      <c r="C4" s="1"/>
      <c r="D4" s="1"/>
      <c r="E4" s="1"/>
      <c r="F4" s="1"/>
      <c r="G4" s="1"/>
      <c r="H4" s="1"/>
      <c r="I4" s="1"/>
    </row>
    <row r="5" spans="1:9" x14ac:dyDescent="0.3">
      <c r="A5" s="1" t="s">
        <v>9</v>
      </c>
      <c r="B5" s="3">
        <v>0</v>
      </c>
      <c r="C5" s="3">
        <v>0</v>
      </c>
      <c r="D5" s="3">
        <v>0</v>
      </c>
      <c r="E5" s="3">
        <v>17.670000000000002</v>
      </c>
      <c r="F5" s="3">
        <v>17.670000000000002</v>
      </c>
      <c r="G5" s="11">
        <f>(F5-F6)/F6</f>
        <v>-0.58236823445993857</v>
      </c>
      <c r="H5" s="11">
        <f>F5/$F$55</f>
        <v>5.2914013978642756E-3</v>
      </c>
      <c r="I5" s="3">
        <v>-24.64</v>
      </c>
    </row>
    <row r="6" spans="1:9" x14ac:dyDescent="0.3">
      <c r="A6" s="1" t="s">
        <v>10</v>
      </c>
      <c r="B6" s="3">
        <v>0</v>
      </c>
      <c r="C6" s="3">
        <v>0</v>
      </c>
      <c r="D6" s="3">
        <v>0</v>
      </c>
      <c r="E6" s="3">
        <v>42.31</v>
      </c>
      <c r="F6" s="3">
        <v>42.31</v>
      </c>
      <c r="G6" s="3"/>
      <c r="H6" s="3"/>
      <c r="I6" s="3"/>
    </row>
    <row r="7" spans="1:9" x14ac:dyDescent="0.3">
      <c r="A7" s="1" t="s">
        <v>11</v>
      </c>
      <c r="B7" s="3">
        <v>45.03</v>
      </c>
      <c r="C7" s="3">
        <v>7.02</v>
      </c>
      <c r="D7" s="3">
        <v>61.09</v>
      </c>
      <c r="E7" s="3">
        <v>398.38</v>
      </c>
      <c r="F7" s="3">
        <v>511.52</v>
      </c>
      <c r="G7" s="11">
        <f>(F7-F8)/F8</f>
        <v>0.20289718747060476</v>
      </c>
      <c r="H7" s="11">
        <f>F7/$F$55</f>
        <v>0.15317813486335788</v>
      </c>
      <c r="I7" s="3">
        <v>86.28</v>
      </c>
    </row>
    <row r="8" spans="1:9" x14ac:dyDescent="0.3">
      <c r="A8" s="1" t="s">
        <v>10</v>
      </c>
      <c r="B8" s="3">
        <v>38.909999999999997</v>
      </c>
      <c r="C8" s="3">
        <v>0.33</v>
      </c>
      <c r="D8" s="3">
        <v>56.16</v>
      </c>
      <c r="E8" s="3">
        <v>329.84</v>
      </c>
      <c r="F8" s="3">
        <v>425.24</v>
      </c>
      <c r="G8" s="3"/>
      <c r="H8" s="3"/>
      <c r="I8" s="3"/>
    </row>
    <row r="9" spans="1:9" x14ac:dyDescent="0.3">
      <c r="A9" s="1" t="s">
        <v>12</v>
      </c>
      <c r="B9" s="3">
        <v>6.61</v>
      </c>
      <c r="C9" s="3">
        <v>9.99</v>
      </c>
      <c r="D9" s="3">
        <v>1.03</v>
      </c>
      <c r="E9" s="3">
        <v>0</v>
      </c>
      <c r="F9" s="3">
        <v>17.63</v>
      </c>
      <c r="G9" s="11">
        <f>(F9-F10)/F10</f>
        <v>0.14036222509702445</v>
      </c>
      <c r="H9" s="11">
        <f>F9/$F$55</f>
        <v>5.2794231264486225E-3</v>
      </c>
      <c r="I9" s="3">
        <v>2.17</v>
      </c>
    </row>
    <row r="10" spans="1:9" x14ac:dyDescent="0.3">
      <c r="A10" s="1" t="s">
        <v>10</v>
      </c>
      <c r="B10" s="3">
        <v>5.76</v>
      </c>
      <c r="C10" s="3">
        <v>8.5</v>
      </c>
      <c r="D10" s="3">
        <v>1.2</v>
      </c>
      <c r="E10" s="3">
        <v>0</v>
      </c>
      <c r="F10" s="3">
        <v>15.46</v>
      </c>
      <c r="G10" s="3"/>
      <c r="H10" s="3"/>
      <c r="I10" s="3"/>
    </row>
    <row r="11" spans="1:9" x14ac:dyDescent="0.3">
      <c r="A11" s="1" t="s">
        <v>13</v>
      </c>
      <c r="B11" s="3">
        <v>20.440000000000001</v>
      </c>
      <c r="C11" s="3">
        <v>0.33</v>
      </c>
      <c r="D11" s="3">
        <v>18.77</v>
      </c>
      <c r="E11" s="3">
        <v>0</v>
      </c>
      <c r="F11" s="3">
        <v>39.54</v>
      </c>
      <c r="G11" s="11">
        <f>(F11-F12)/F12</f>
        <v>0.13457675753228113</v>
      </c>
      <c r="H11" s="11">
        <f>F11/$F$55</f>
        <v>1.1840521294372011E-2</v>
      </c>
      <c r="I11" s="3">
        <v>4.6900000000000004</v>
      </c>
    </row>
    <row r="12" spans="1:9" x14ac:dyDescent="0.3">
      <c r="A12" s="1" t="s">
        <v>10</v>
      </c>
      <c r="B12" s="3">
        <v>19.940000000000001</v>
      </c>
      <c r="C12" s="3">
        <v>0.1</v>
      </c>
      <c r="D12" s="3">
        <v>14.81</v>
      </c>
      <c r="E12" s="3">
        <v>0</v>
      </c>
      <c r="F12" s="3">
        <v>34.85</v>
      </c>
      <c r="G12" s="3"/>
      <c r="H12" s="3"/>
      <c r="I12" s="3"/>
    </row>
    <row r="13" spans="1:9" x14ac:dyDescent="0.3">
      <c r="A13" s="1" t="s">
        <v>14</v>
      </c>
      <c r="B13" s="3">
        <v>43.24</v>
      </c>
      <c r="C13" s="3">
        <v>0.86</v>
      </c>
      <c r="D13" s="3">
        <v>0</v>
      </c>
      <c r="E13" s="3">
        <v>95.64</v>
      </c>
      <c r="F13" s="3">
        <v>139.74</v>
      </c>
      <c r="G13" s="11">
        <f>(F13-F14)/F14</f>
        <v>0.84402216943784647</v>
      </c>
      <c r="H13" s="11">
        <f>F13/$F$55</f>
        <v>4.1846091190580297E-2</v>
      </c>
      <c r="I13" s="3">
        <v>63.96</v>
      </c>
    </row>
    <row r="14" spans="1:9" x14ac:dyDescent="0.3">
      <c r="A14" s="1" t="s">
        <v>10</v>
      </c>
      <c r="B14" s="3">
        <v>38.22</v>
      </c>
      <c r="C14" s="3">
        <v>0.11</v>
      </c>
      <c r="D14" s="3">
        <v>0</v>
      </c>
      <c r="E14" s="3">
        <v>37.450000000000003</v>
      </c>
      <c r="F14" s="3">
        <v>75.78</v>
      </c>
      <c r="G14" s="3"/>
      <c r="H14" s="3"/>
      <c r="I14" s="3"/>
    </row>
    <row r="15" spans="1:9" x14ac:dyDescent="0.3">
      <c r="A15" s="1" t="s">
        <v>15</v>
      </c>
      <c r="B15" s="3">
        <v>19.87</v>
      </c>
      <c r="C15" s="3">
        <v>6</v>
      </c>
      <c r="D15" s="3">
        <v>0.08</v>
      </c>
      <c r="E15" s="3">
        <v>372.71</v>
      </c>
      <c r="F15" s="3">
        <v>398.66</v>
      </c>
      <c r="G15" s="11">
        <f>(F15-F16)/F16</f>
        <v>4.4090599884104706E-3</v>
      </c>
      <c r="H15" s="11">
        <f>F15/$F$55</f>
        <v>0.11938144206409575</v>
      </c>
      <c r="I15" s="3">
        <v>1.75</v>
      </c>
    </row>
    <row r="16" spans="1:9" x14ac:dyDescent="0.3">
      <c r="A16" s="1" t="s">
        <v>10</v>
      </c>
      <c r="B16" s="3">
        <v>16.43</v>
      </c>
      <c r="C16" s="3">
        <v>1.74</v>
      </c>
      <c r="D16" s="3">
        <v>0.11</v>
      </c>
      <c r="E16" s="3">
        <v>378.63</v>
      </c>
      <c r="F16" s="3">
        <v>396.91</v>
      </c>
      <c r="G16" s="3"/>
      <c r="H16" s="3"/>
      <c r="I16" s="3"/>
    </row>
    <row r="17" spans="1:9" x14ac:dyDescent="0.3">
      <c r="A17" s="1" t="s">
        <v>16</v>
      </c>
      <c r="B17" s="3">
        <v>107.47</v>
      </c>
      <c r="C17" s="3">
        <v>9.92</v>
      </c>
      <c r="D17" s="3">
        <v>0.11</v>
      </c>
      <c r="E17" s="3">
        <v>437.75</v>
      </c>
      <c r="F17" s="3">
        <v>555.25</v>
      </c>
      <c r="G17" s="11">
        <f>(F17-F18)/F18</f>
        <v>-4.8871150090787581E-2</v>
      </c>
      <c r="H17" s="11">
        <f>F17/$F$55</f>
        <v>0.16627338008851944</v>
      </c>
      <c r="I17" s="3">
        <v>-28.53</v>
      </c>
    </row>
    <row r="18" spans="1:9" x14ac:dyDescent="0.3">
      <c r="A18" s="1" t="s">
        <v>10</v>
      </c>
      <c r="B18" s="3">
        <v>87.48</v>
      </c>
      <c r="C18" s="3">
        <v>0.48</v>
      </c>
      <c r="D18" s="3">
        <v>0.05</v>
      </c>
      <c r="E18" s="3">
        <v>495.77</v>
      </c>
      <c r="F18" s="3">
        <v>583.78</v>
      </c>
      <c r="G18" s="3"/>
      <c r="H18" s="3"/>
      <c r="I18" s="3"/>
    </row>
    <row r="19" spans="1:9" x14ac:dyDescent="0.3">
      <c r="A19" s="1" t="s">
        <v>17</v>
      </c>
      <c r="B19" s="3">
        <v>36.1</v>
      </c>
      <c r="C19" s="3">
        <v>37.799999999999997</v>
      </c>
      <c r="D19" s="3">
        <v>3.53</v>
      </c>
      <c r="E19" s="3">
        <v>104.7</v>
      </c>
      <c r="F19" s="3">
        <v>182.13</v>
      </c>
      <c r="G19" s="11">
        <f>(F19-F20)/F20</f>
        <v>0.33850224149334907</v>
      </c>
      <c r="H19" s="11">
        <f>F19/$F$55</f>
        <v>5.4540064323317504E-2</v>
      </c>
      <c r="I19" s="3">
        <v>46.06</v>
      </c>
    </row>
    <row r="20" spans="1:9" x14ac:dyDescent="0.3">
      <c r="A20" s="1" t="s">
        <v>10</v>
      </c>
      <c r="B20" s="3">
        <v>28.93</v>
      </c>
      <c r="C20" s="3">
        <v>30.76</v>
      </c>
      <c r="D20" s="3">
        <v>3.33</v>
      </c>
      <c r="E20" s="3">
        <v>73.05</v>
      </c>
      <c r="F20" s="3">
        <v>136.07</v>
      </c>
      <c r="G20" s="3"/>
      <c r="H20" s="3"/>
      <c r="I20" s="3"/>
    </row>
    <row r="21" spans="1:9" x14ac:dyDescent="0.3">
      <c r="A21" s="1" t="s">
        <v>18</v>
      </c>
      <c r="B21" s="3">
        <v>0</v>
      </c>
      <c r="C21" s="3">
        <v>0</v>
      </c>
      <c r="D21" s="3">
        <v>0</v>
      </c>
      <c r="E21" s="3">
        <v>0</v>
      </c>
      <c r="F21" s="3">
        <v>0</v>
      </c>
      <c r="G21" s="3">
        <v>0</v>
      </c>
      <c r="H21" s="3">
        <v>0</v>
      </c>
      <c r="I21" s="3">
        <v>0</v>
      </c>
    </row>
    <row r="22" spans="1:9" x14ac:dyDescent="0.3">
      <c r="A22" s="1" t="s">
        <v>10</v>
      </c>
      <c r="B22" s="3">
        <v>0</v>
      </c>
      <c r="C22" s="3">
        <v>0</v>
      </c>
      <c r="D22" s="3">
        <v>0</v>
      </c>
      <c r="E22" s="3">
        <v>0</v>
      </c>
      <c r="F22" s="3">
        <v>0</v>
      </c>
      <c r="G22" s="3"/>
      <c r="H22" s="3"/>
      <c r="I22" s="3"/>
    </row>
    <row r="23" spans="1:9" x14ac:dyDescent="0.3">
      <c r="A23" s="1" t="s">
        <v>19</v>
      </c>
      <c r="B23" s="3">
        <v>3.72</v>
      </c>
      <c r="C23" s="3">
        <v>0.37</v>
      </c>
      <c r="D23" s="3">
        <v>0</v>
      </c>
      <c r="E23" s="3">
        <v>21.24</v>
      </c>
      <c r="F23" s="3">
        <v>25.33</v>
      </c>
      <c r="G23" s="11">
        <f>(F23-F24)/F24</f>
        <v>1.468810916179337</v>
      </c>
      <c r="H23" s="11">
        <f>F23/$F$55</f>
        <v>7.5852403739616343E-3</v>
      </c>
      <c r="I23" s="3">
        <v>15.07</v>
      </c>
    </row>
    <row r="24" spans="1:9" x14ac:dyDescent="0.3">
      <c r="A24" s="1" t="s">
        <v>10</v>
      </c>
      <c r="B24" s="3">
        <v>2.7</v>
      </c>
      <c r="C24" s="3">
        <v>0.01</v>
      </c>
      <c r="D24" s="3">
        <v>0</v>
      </c>
      <c r="E24" s="3">
        <v>7.55</v>
      </c>
      <c r="F24" s="3">
        <v>10.26</v>
      </c>
      <c r="G24" s="3"/>
      <c r="H24" s="3"/>
      <c r="I24" s="3"/>
    </row>
    <row r="25" spans="1:9" x14ac:dyDescent="0.3">
      <c r="A25" s="1" t="s">
        <v>20</v>
      </c>
      <c r="B25" s="3">
        <v>6.3</v>
      </c>
      <c r="C25" s="3">
        <v>0.38</v>
      </c>
      <c r="D25" s="3">
        <v>0.01</v>
      </c>
      <c r="E25" s="3">
        <v>43.46</v>
      </c>
      <c r="F25" s="3">
        <v>50.15</v>
      </c>
      <c r="G25" s="11">
        <f>(F25-F26)/F26</f>
        <v>0.20466010088878203</v>
      </c>
      <c r="H25" s="11">
        <f>F25/$F$55</f>
        <v>1.5017757787373706E-2</v>
      </c>
      <c r="I25" s="3">
        <v>8.52</v>
      </c>
    </row>
    <row r="26" spans="1:9" x14ac:dyDescent="0.3">
      <c r="A26" s="1" t="s">
        <v>10</v>
      </c>
      <c r="B26" s="3">
        <v>4.9400000000000004</v>
      </c>
      <c r="C26" s="3">
        <v>0.02</v>
      </c>
      <c r="D26" s="3">
        <v>0.01</v>
      </c>
      <c r="E26" s="3">
        <v>36.659999999999997</v>
      </c>
      <c r="F26" s="3">
        <v>41.63</v>
      </c>
      <c r="G26" s="3"/>
      <c r="H26" s="3"/>
      <c r="I26" s="3"/>
    </row>
    <row r="27" spans="1:9" x14ac:dyDescent="0.3">
      <c r="A27" s="1" t="s">
        <v>21</v>
      </c>
      <c r="B27" s="3">
        <v>28.38</v>
      </c>
      <c r="C27" s="3">
        <v>0.94</v>
      </c>
      <c r="D27" s="3">
        <v>2.72</v>
      </c>
      <c r="E27" s="3">
        <v>125.31</v>
      </c>
      <c r="F27" s="3">
        <v>157.35</v>
      </c>
      <c r="G27" s="3">
        <v>-14.11</v>
      </c>
      <c r="H27" s="11">
        <f>F27/$F$55</f>
        <v>4.7119525181321086E-2</v>
      </c>
      <c r="I27" s="3">
        <v>-25.86</v>
      </c>
    </row>
    <row r="28" spans="1:9" x14ac:dyDescent="0.3">
      <c r="A28" s="1" t="s">
        <v>10</v>
      </c>
      <c r="B28" s="3">
        <v>26.77</v>
      </c>
      <c r="C28" s="3">
        <v>0.48</v>
      </c>
      <c r="D28" s="3">
        <v>1.83</v>
      </c>
      <c r="E28" s="3">
        <v>154.13</v>
      </c>
      <c r="F28" s="3">
        <v>183.21</v>
      </c>
      <c r="G28" s="3"/>
      <c r="H28" s="3"/>
      <c r="I28" s="3"/>
    </row>
    <row r="29" spans="1:9" x14ac:dyDescent="0.3">
      <c r="A29" s="1" t="s">
        <v>22</v>
      </c>
      <c r="B29" s="3">
        <v>0</v>
      </c>
      <c r="C29" s="3">
        <v>0</v>
      </c>
      <c r="D29" s="3">
        <v>0</v>
      </c>
      <c r="E29" s="3">
        <v>0</v>
      </c>
      <c r="F29" s="3">
        <v>0</v>
      </c>
      <c r="G29" s="3">
        <v>0</v>
      </c>
      <c r="H29" s="3">
        <v>0</v>
      </c>
      <c r="I29" s="3">
        <v>0</v>
      </c>
    </row>
    <row r="30" spans="1:9" x14ac:dyDescent="0.3">
      <c r="A30" s="1" t="s">
        <v>10</v>
      </c>
      <c r="B30" s="3">
        <v>0</v>
      </c>
      <c r="C30" s="3">
        <v>0</v>
      </c>
      <c r="D30" s="3">
        <v>0</v>
      </c>
      <c r="E30" s="3">
        <v>0</v>
      </c>
      <c r="F30" s="3">
        <v>0</v>
      </c>
      <c r="G30" s="3"/>
      <c r="H30" s="3"/>
      <c r="I30" s="3"/>
    </row>
    <row r="31" spans="1:9" x14ac:dyDescent="0.3">
      <c r="A31" s="1" t="s">
        <v>23</v>
      </c>
      <c r="B31" s="3">
        <v>3.6</v>
      </c>
      <c r="C31" s="3">
        <v>0.02</v>
      </c>
      <c r="D31" s="3">
        <v>2.4500000000000002</v>
      </c>
      <c r="E31" s="3">
        <v>33.659999999999997</v>
      </c>
      <c r="F31" s="3">
        <v>39.729999999999997</v>
      </c>
      <c r="G31" s="11">
        <f>(F31-F32)/F32</f>
        <v>0.23117446544778411</v>
      </c>
      <c r="H31" s="11">
        <f>F31/$F$55</f>
        <v>1.1897418083596357E-2</v>
      </c>
      <c r="I31" s="3">
        <v>7.46</v>
      </c>
    </row>
    <row r="32" spans="1:9" x14ac:dyDescent="0.3">
      <c r="A32" s="1" t="s">
        <v>10</v>
      </c>
      <c r="B32" s="3">
        <v>2.17</v>
      </c>
      <c r="C32" s="3">
        <v>0.01</v>
      </c>
      <c r="D32" s="3">
        <v>1.84</v>
      </c>
      <c r="E32" s="3">
        <v>28.25</v>
      </c>
      <c r="F32" s="3">
        <v>32.270000000000003</v>
      </c>
      <c r="G32" s="3"/>
      <c r="H32" s="3"/>
      <c r="I32" s="3"/>
    </row>
    <row r="33" spans="1:9" x14ac:dyDescent="0.3">
      <c r="A33" s="1" t="s">
        <v>24</v>
      </c>
      <c r="B33" s="3">
        <v>15.51</v>
      </c>
      <c r="C33" s="3">
        <v>2.74</v>
      </c>
      <c r="D33" s="3">
        <v>0.85</v>
      </c>
      <c r="E33" s="3">
        <v>37.479999999999997</v>
      </c>
      <c r="F33" s="3">
        <v>56.58</v>
      </c>
      <c r="G33" s="11">
        <f>(F33-F34)/F34</f>
        <v>0.14279943445768534</v>
      </c>
      <c r="H33" s="11">
        <f>F33/$F$55</f>
        <v>1.6943264917439766E-2</v>
      </c>
      <c r="I33" s="3">
        <v>7.07</v>
      </c>
    </row>
    <row r="34" spans="1:9" x14ac:dyDescent="0.3">
      <c r="A34" s="1" t="s">
        <v>10</v>
      </c>
      <c r="B34" s="3">
        <v>15.73</v>
      </c>
      <c r="C34" s="3">
        <v>0.9</v>
      </c>
      <c r="D34" s="3">
        <v>0.75</v>
      </c>
      <c r="E34" s="3">
        <v>32.130000000000003</v>
      </c>
      <c r="F34" s="3">
        <v>49.51</v>
      </c>
      <c r="G34" s="3"/>
      <c r="H34" s="3"/>
      <c r="I34" s="3"/>
    </row>
    <row r="35" spans="1:9" x14ac:dyDescent="0.3">
      <c r="A35" s="1" t="s">
        <v>25</v>
      </c>
      <c r="B35" s="3">
        <v>8.42</v>
      </c>
      <c r="C35" s="3">
        <v>5.56</v>
      </c>
      <c r="D35" s="3">
        <v>0.55000000000000004</v>
      </c>
      <c r="E35" s="3">
        <v>0</v>
      </c>
      <c r="F35" s="3">
        <v>14.53</v>
      </c>
      <c r="G35" s="11">
        <f>(F35-F36)/F36</f>
        <v>0.37725118483412307</v>
      </c>
      <c r="H35" s="11">
        <f>F35/$F$55</f>
        <v>4.3511070917355921E-3</v>
      </c>
      <c r="I35" s="3">
        <v>3.98</v>
      </c>
    </row>
    <row r="36" spans="1:9" x14ac:dyDescent="0.3">
      <c r="A36" s="1" t="s">
        <v>10</v>
      </c>
      <c r="B36" s="3">
        <v>5.52</v>
      </c>
      <c r="C36" s="3">
        <v>4.3499999999999996</v>
      </c>
      <c r="D36" s="3">
        <v>0.68</v>
      </c>
      <c r="E36" s="3">
        <v>0</v>
      </c>
      <c r="F36" s="3">
        <v>10.55</v>
      </c>
      <c r="G36" s="3"/>
      <c r="H36" s="3"/>
      <c r="I36" s="3"/>
    </row>
    <row r="37" spans="1:9" x14ac:dyDescent="0.3">
      <c r="A37" s="1" t="s">
        <v>26</v>
      </c>
      <c r="B37" s="3">
        <v>5.4</v>
      </c>
      <c r="C37" s="3">
        <v>2.79</v>
      </c>
      <c r="D37" s="3">
        <v>0.34</v>
      </c>
      <c r="E37" s="3">
        <v>61.11</v>
      </c>
      <c r="F37" s="3">
        <v>69.64</v>
      </c>
      <c r="G37" s="11">
        <f>(F37-F38)/F38</f>
        <v>0.41746387136169338</v>
      </c>
      <c r="H37" s="11">
        <f>F37/$F$55</f>
        <v>2.0854170534650145E-2</v>
      </c>
      <c r="I37" s="3">
        <v>20.51</v>
      </c>
    </row>
    <row r="38" spans="1:9" x14ac:dyDescent="0.3">
      <c r="A38" s="1" t="s">
        <v>10</v>
      </c>
      <c r="B38" s="3">
        <v>4.99</v>
      </c>
      <c r="C38" s="3">
        <v>0.09</v>
      </c>
      <c r="D38" s="3">
        <v>0.31</v>
      </c>
      <c r="E38" s="3">
        <v>43.74</v>
      </c>
      <c r="F38" s="3">
        <v>49.13</v>
      </c>
      <c r="G38" s="3"/>
      <c r="H38" s="3"/>
      <c r="I38" s="3"/>
    </row>
    <row r="39" spans="1:9" x14ac:dyDescent="0.3">
      <c r="A39" s="1" t="s">
        <v>27</v>
      </c>
      <c r="B39" s="3">
        <v>3.37</v>
      </c>
      <c r="C39" s="3">
        <v>0.02</v>
      </c>
      <c r="D39" s="3">
        <v>0</v>
      </c>
      <c r="E39" s="3">
        <v>1.93</v>
      </c>
      <c r="F39" s="3">
        <v>5.32</v>
      </c>
      <c r="G39" s="11">
        <f>(F39-F40)/F40</f>
        <v>0.12236286919831224</v>
      </c>
      <c r="H39" s="11">
        <f>F39/$F$55</f>
        <v>1.5931100982817172E-3</v>
      </c>
      <c r="I39" s="3">
        <v>0.57999999999999996</v>
      </c>
    </row>
    <row r="40" spans="1:9" x14ac:dyDescent="0.3">
      <c r="A40" s="1" t="s">
        <v>10</v>
      </c>
      <c r="B40" s="3">
        <v>3.36</v>
      </c>
      <c r="C40" s="3">
        <v>0.01</v>
      </c>
      <c r="D40" s="3">
        <v>0</v>
      </c>
      <c r="E40" s="3">
        <v>1.37</v>
      </c>
      <c r="F40" s="3">
        <v>4.74</v>
      </c>
      <c r="G40" s="3"/>
      <c r="H40" s="3"/>
      <c r="I40" s="3"/>
    </row>
    <row r="41" spans="1:9" x14ac:dyDescent="0.3">
      <c r="A41" s="1" t="s">
        <v>28</v>
      </c>
      <c r="B41" s="3">
        <v>44.07</v>
      </c>
      <c r="C41" s="3">
        <v>0</v>
      </c>
      <c r="D41" s="3">
        <v>8.86</v>
      </c>
      <c r="E41" s="3">
        <v>423.25</v>
      </c>
      <c r="F41" s="3">
        <v>476.18</v>
      </c>
      <c r="G41" s="11">
        <f>(F41-F42)/F42</f>
        <v>4.0512192990123284E-2</v>
      </c>
      <c r="H41" s="11">
        <f>F41/$F$55</f>
        <v>0.14259533206762934</v>
      </c>
      <c r="I41" s="3">
        <v>18.54</v>
      </c>
    </row>
    <row r="42" spans="1:9" x14ac:dyDescent="0.3">
      <c r="A42" s="1" t="s">
        <v>10</v>
      </c>
      <c r="B42" s="3">
        <v>38.86</v>
      </c>
      <c r="C42" s="3">
        <v>0</v>
      </c>
      <c r="D42" s="3">
        <v>7.92</v>
      </c>
      <c r="E42" s="3">
        <v>410.86</v>
      </c>
      <c r="F42" s="3">
        <v>457.64</v>
      </c>
      <c r="G42" s="3"/>
      <c r="H42" s="3"/>
      <c r="I42" s="3"/>
    </row>
    <row r="43" spans="1:9" x14ac:dyDescent="0.3">
      <c r="A43" s="1" t="s">
        <v>29</v>
      </c>
      <c r="B43" s="3">
        <v>67.97</v>
      </c>
      <c r="C43" s="3">
        <v>13.83</v>
      </c>
      <c r="D43" s="3">
        <v>8.59</v>
      </c>
      <c r="E43" s="3">
        <v>231.44</v>
      </c>
      <c r="F43" s="3">
        <v>321.83</v>
      </c>
      <c r="G43" s="11">
        <f>(F43-F44)/F44</f>
        <v>4.6465500422709118E-2</v>
      </c>
      <c r="H43" s="11">
        <f>F43/$F$55</f>
        <v>9.6374177242482137E-2</v>
      </c>
      <c r="I43" s="3">
        <v>14.29</v>
      </c>
    </row>
    <row r="44" spans="1:9" x14ac:dyDescent="0.3">
      <c r="A44" s="1" t="s">
        <v>10</v>
      </c>
      <c r="B44" s="3">
        <v>66.52</v>
      </c>
      <c r="C44" s="3">
        <v>8.84</v>
      </c>
      <c r="D44" s="3">
        <v>12.04</v>
      </c>
      <c r="E44" s="3">
        <v>220.14</v>
      </c>
      <c r="F44" s="3">
        <v>307.54000000000002</v>
      </c>
      <c r="G44" s="3"/>
      <c r="H44" s="3"/>
      <c r="I44" s="3"/>
    </row>
    <row r="45" spans="1:9" x14ac:dyDescent="0.3">
      <c r="A45" s="1" t="s">
        <v>30</v>
      </c>
      <c r="B45" s="3">
        <v>27.56</v>
      </c>
      <c r="C45" s="3">
        <v>1.1200000000000001</v>
      </c>
      <c r="D45" s="3">
        <v>4.97</v>
      </c>
      <c r="E45" s="3">
        <v>44.78</v>
      </c>
      <c r="F45" s="3">
        <v>78.430000000000007</v>
      </c>
      <c r="G45" s="11">
        <f>(F45-F46)/F46</f>
        <v>4.9230769230769321E-2</v>
      </c>
      <c r="H45" s="11">
        <f>F45/$F$55</f>
        <v>2.3486395678239676E-2</v>
      </c>
      <c r="I45" s="3">
        <v>3.68</v>
      </c>
    </row>
    <row r="46" spans="1:9" x14ac:dyDescent="0.3">
      <c r="A46" s="1" t="s">
        <v>10</v>
      </c>
      <c r="B46" s="3">
        <v>27.21</v>
      </c>
      <c r="C46" s="3">
        <v>0.46</v>
      </c>
      <c r="D46" s="3">
        <v>6.13</v>
      </c>
      <c r="E46" s="3">
        <v>40.950000000000003</v>
      </c>
      <c r="F46" s="3">
        <v>74.75</v>
      </c>
      <c r="G46" s="3"/>
      <c r="H46" s="3"/>
      <c r="I46" s="3"/>
    </row>
    <row r="47" spans="1:9" x14ac:dyDescent="0.3">
      <c r="A47" s="1" t="s">
        <v>31</v>
      </c>
      <c r="B47" s="3">
        <v>36.54</v>
      </c>
      <c r="C47" s="3">
        <v>1.94</v>
      </c>
      <c r="D47" s="3">
        <v>26.15</v>
      </c>
      <c r="E47" s="3">
        <v>96.97</v>
      </c>
      <c r="F47" s="3">
        <v>161.6</v>
      </c>
      <c r="G47" s="11">
        <f>(F47-F48)/F48</f>
        <v>-1.0289073983341541E-2</v>
      </c>
      <c r="H47" s="11">
        <f>F47/$F$55</f>
        <v>4.8392216519234116E-2</v>
      </c>
      <c r="I47" s="3">
        <v>-1.68</v>
      </c>
    </row>
    <row r="48" spans="1:9" x14ac:dyDescent="0.3">
      <c r="A48" s="1" t="s">
        <v>10</v>
      </c>
      <c r="B48" s="3">
        <v>34.6</v>
      </c>
      <c r="C48" s="3">
        <v>0.6</v>
      </c>
      <c r="D48" s="3">
        <v>26.63</v>
      </c>
      <c r="E48" s="3">
        <v>101.45</v>
      </c>
      <c r="F48" s="3">
        <v>163.28</v>
      </c>
      <c r="G48" s="3"/>
      <c r="H48" s="3"/>
      <c r="I48" s="3"/>
    </row>
    <row r="49" spans="1:9" x14ac:dyDescent="0.3">
      <c r="A49" s="1" t="s">
        <v>32</v>
      </c>
      <c r="B49" s="3">
        <v>1.19</v>
      </c>
      <c r="C49" s="3">
        <v>0.12</v>
      </c>
      <c r="D49" s="3">
        <v>0.38</v>
      </c>
      <c r="E49" s="3">
        <v>13.94</v>
      </c>
      <c r="F49" s="3">
        <v>15.63</v>
      </c>
      <c r="G49" s="11">
        <f>(F49-F50)/F50</f>
        <v>0.24343675417661101</v>
      </c>
      <c r="H49" s="11">
        <f>F49/$F$55</f>
        <v>4.680509555666023E-3</v>
      </c>
      <c r="I49" s="3">
        <v>3.06</v>
      </c>
    </row>
    <row r="50" spans="1:9" x14ac:dyDescent="0.3">
      <c r="A50" s="1" t="s">
        <v>10</v>
      </c>
      <c r="B50" s="3">
        <v>1.01</v>
      </c>
      <c r="C50" s="3">
        <v>0.01</v>
      </c>
      <c r="D50" s="3">
        <v>0.33</v>
      </c>
      <c r="E50" s="3">
        <v>11.22</v>
      </c>
      <c r="F50" s="3">
        <v>12.57</v>
      </c>
      <c r="G50" s="3"/>
      <c r="H50" s="3"/>
      <c r="I50" s="3"/>
    </row>
    <row r="51" spans="1:9" x14ac:dyDescent="0.3">
      <c r="A51" s="1" t="s">
        <v>33</v>
      </c>
      <c r="B51" s="3">
        <v>0.03</v>
      </c>
      <c r="C51" s="3">
        <v>0</v>
      </c>
      <c r="D51" s="3">
        <v>0</v>
      </c>
      <c r="E51" s="3">
        <v>0</v>
      </c>
      <c r="F51" s="3">
        <v>0.03</v>
      </c>
      <c r="G51" s="11">
        <f>(F51-F52)/F52</f>
        <v>-0.25000000000000006</v>
      </c>
      <c r="H51" s="3">
        <v>0</v>
      </c>
      <c r="I51" s="3">
        <v>-0.01</v>
      </c>
    </row>
    <row r="52" spans="1:9" x14ac:dyDescent="0.3">
      <c r="A52" s="1" t="s">
        <v>10</v>
      </c>
      <c r="B52" s="3">
        <v>0.04</v>
      </c>
      <c r="C52" s="3">
        <v>0</v>
      </c>
      <c r="D52" s="3">
        <v>0</v>
      </c>
      <c r="E52" s="3">
        <v>0</v>
      </c>
      <c r="F52" s="3">
        <v>0.04</v>
      </c>
      <c r="G52" s="3"/>
      <c r="H52" s="3"/>
      <c r="I52" s="3"/>
    </row>
    <row r="53" spans="1:9" x14ac:dyDescent="0.3">
      <c r="A53" s="1" t="s">
        <v>34</v>
      </c>
      <c r="B53" s="3">
        <v>1.46</v>
      </c>
      <c r="C53" s="3">
        <v>0</v>
      </c>
      <c r="D53" s="3">
        <v>0</v>
      </c>
      <c r="E53" s="3">
        <v>3.45</v>
      </c>
      <c r="F53" s="3">
        <v>4.91</v>
      </c>
      <c r="G53" s="12">
        <f>(F53-F54)/F54</f>
        <v>3.5045871559633026</v>
      </c>
      <c r="H53" s="11">
        <f>F53/$F$55</f>
        <v>1.470332816271284E-3</v>
      </c>
      <c r="I53" s="3">
        <v>3.82</v>
      </c>
    </row>
    <row r="54" spans="1:9" x14ac:dyDescent="0.3">
      <c r="A54" s="1" t="s">
        <v>10</v>
      </c>
      <c r="B54" s="3">
        <v>0.8</v>
      </c>
      <c r="C54" s="3">
        <v>0</v>
      </c>
      <c r="D54" s="3">
        <v>0</v>
      </c>
      <c r="E54" s="3">
        <v>0.28999999999999998</v>
      </c>
      <c r="F54" s="3">
        <v>1.0900000000000001</v>
      </c>
      <c r="G54" s="3"/>
      <c r="H54" s="3"/>
      <c r="I54" s="3"/>
    </row>
    <row r="55" spans="1:9" x14ac:dyDescent="0.3">
      <c r="A55" s="2" t="s">
        <v>35</v>
      </c>
      <c r="B55" s="4">
        <f t="shared" ref="B55:F55" si="0">SUM(B5+B7+B9+B11+B13+B15+B17+B19+B21+B23+B25+B27+B29+B31+B33+B35+B37+B39+B41+B43+B45+B47+B49+B51+B53)</f>
        <v>532.28000000000009</v>
      </c>
      <c r="C55" s="4">
        <f t="shared" si="0"/>
        <v>101.74999999999999</v>
      </c>
      <c r="D55" s="4">
        <f t="shared" si="0"/>
        <v>140.47999999999999</v>
      </c>
      <c r="E55" s="4">
        <f t="shared" si="0"/>
        <v>2564.87</v>
      </c>
      <c r="F55" s="4">
        <f t="shared" si="0"/>
        <v>3339.3799999999997</v>
      </c>
      <c r="G55" s="12">
        <f>(F55-F56)/F56</f>
        <v>7.4235751670360547E-2</v>
      </c>
      <c r="H55" s="12">
        <f>F55/$F$55</f>
        <v>1</v>
      </c>
      <c r="I55" s="4">
        <f t="shared" ref="I55" si="1">SUM(I5+I7+I9+I11+I13+I15+I17+I19+I21+I23+I25+I27+I29+I31+I33+I35+I37+I39+I41+I43+I45+I47+I49+I51+I53)</f>
        <v>230.77</v>
      </c>
    </row>
    <row r="56" spans="1:9" x14ac:dyDescent="0.3">
      <c r="A56" s="1" t="s">
        <v>36</v>
      </c>
      <c r="B56" s="13">
        <f>SUM(B6+B8+B10+B12+B14+B16+B18+B20+B22+B24+B26+B28+B30+B32+B34+B36+B38+B40+B42+B44+B46+B48+B50+B52+B54)</f>
        <v>470.89000000000004</v>
      </c>
      <c r="C56" s="13">
        <f>SUM(C6+C8+C10+C12+C14+C16+C18+C20+C22+C24+C26+C28+C30+C32+C34+C36+C38+C40+C42+C44+C46+C48+C50+C52+C54)</f>
        <v>57.800000000000004</v>
      </c>
      <c r="D56" s="13">
        <f>SUM(D6+D8+D10+D12+D14+D16+D18+D20+D22+D24+D26+D28+D30+D32+D34+D36+D38+D40+D42+D44+D46+D48+D50+D52+D54)</f>
        <v>134.13000000000002</v>
      </c>
      <c r="E56" s="13">
        <f>SUM(E6+E8+E10+E12+E14+E16+E18+E20+E22+E24+E26+E28+E30+E32+E34+E36+E38+E40+E42+E44+E46+E48+E50+E52+E54)</f>
        <v>2445.7899999999991</v>
      </c>
      <c r="F56" s="13">
        <f>SUM(F6+F8+F10+F12+F14+F16+F18+F20+F22+F24+F26+F28+F30+F32+F34+F36+F38+F40+F42+F44+F46+F48+F50+F52+F54)</f>
        <v>3108.61</v>
      </c>
      <c r="G56" s="3"/>
      <c r="H56" s="3"/>
      <c r="I56" s="3"/>
    </row>
    <row r="57" spans="1:9" x14ac:dyDescent="0.3">
      <c r="A57" s="1" t="s">
        <v>37</v>
      </c>
      <c r="B57" s="11">
        <f>(B55-B56)/B56</f>
        <v>0.13037015014122202</v>
      </c>
      <c r="C57" s="11">
        <f t="shared" ref="C57:F57" si="2">(C55-C56)/C56</f>
        <v>0.76038062283736985</v>
      </c>
      <c r="D57" s="11">
        <f t="shared" si="2"/>
        <v>4.7342130768657009E-2</v>
      </c>
      <c r="E57" s="11">
        <f t="shared" si="2"/>
        <v>4.8687745063967426E-2</v>
      </c>
      <c r="F57" s="11">
        <f t="shared" si="2"/>
        <v>7.4235751670360547E-2</v>
      </c>
      <c r="G57" s="3"/>
      <c r="H57" s="3"/>
      <c r="I57" s="3"/>
    </row>
    <row r="58" spans="1:9" x14ac:dyDescent="0.3">
      <c r="A58" s="1" t="s">
        <v>48</v>
      </c>
      <c r="B58" s="11">
        <f>B55/$F$55</f>
        <v>0.15939485772808129</v>
      </c>
      <c r="C58" s="11">
        <f>C55/$F$55</f>
        <v>3.0469727913564792E-2</v>
      </c>
      <c r="D58" s="11">
        <f>D55/$F$55</f>
        <v>4.206768921176985E-2</v>
      </c>
      <c r="E58" s="11">
        <f>E55/$F$55</f>
        <v>0.76806772514658417</v>
      </c>
      <c r="F58" s="11">
        <f>F55/$F$55</f>
        <v>1</v>
      </c>
      <c r="G58" s="3"/>
      <c r="H58" s="3"/>
      <c r="I58" s="3"/>
    </row>
    <row r="59" spans="1:9" x14ac:dyDescent="0.3">
      <c r="A59" s="1" t="s">
        <v>49</v>
      </c>
      <c r="B59" s="11">
        <f>B56/$F$56</f>
        <v>0.15147927851998161</v>
      </c>
      <c r="C59" s="11">
        <f>C56/$F$56</f>
        <v>1.8593519289972046E-2</v>
      </c>
      <c r="D59" s="11">
        <f>D56/$F$56</f>
        <v>4.3147902117023372E-2</v>
      </c>
      <c r="E59" s="11">
        <f>E56/$F$56</f>
        <v>0.78677930007302266</v>
      </c>
      <c r="F59" s="11">
        <f>F56/$F$56</f>
        <v>1</v>
      </c>
      <c r="G59" s="3"/>
      <c r="H59" s="3"/>
      <c r="I59" s="3"/>
    </row>
    <row r="61" spans="1:9" ht="63" customHeight="1" x14ac:dyDescent="0.3">
      <c r="A61" s="22" t="s">
        <v>76</v>
      </c>
      <c r="B61" s="22"/>
      <c r="C61" s="22"/>
      <c r="D61" s="22"/>
      <c r="E61" s="22"/>
      <c r="F61" s="22"/>
      <c r="G61" s="22"/>
      <c r="H61" s="22"/>
      <c r="I61" s="22"/>
    </row>
  </sheetData>
  <mergeCells count="2">
    <mergeCell ref="A2:H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1"/>
  <sheetViews>
    <sheetView workbookViewId="0">
      <selection activeCell="J23" sqref="J23"/>
    </sheetView>
  </sheetViews>
  <sheetFormatPr defaultRowHeight="14.4" x14ac:dyDescent="0.3"/>
  <cols>
    <col min="1" max="1" width="41.6640625" customWidth="1"/>
    <col min="2" max="2" width="10.44140625" bestFit="1" customWidth="1"/>
    <col min="3" max="3" width="10.77734375" customWidth="1"/>
    <col min="4" max="4" width="12.5546875" customWidth="1"/>
    <col min="5" max="5" width="11.21875" customWidth="1"/>
    <col min="6" max="6" width="11" customWidth="1"/>
    <col min="7" max="7" width="9.88671875" customWidth="1"/>
    <col min="8" max="8" width="10.5546875" customWidth="1"/>
  </cols>
  <sheetData>
    <row r="1" spans="1:8" ht="45.6" customHeight="1" x14ac:dyDescent="0.3">
      <c r="A1" s="21" t="s">
        <v>75</v>
      </c>
      <c r="B1" s="21"/>
      <c r="C1" s="21"/>
      <c r="D1" s="21"/>
      <c r="E1" s="21"/>
      <c r="F1" s="21"/>
      <c r="G1" s="21"/>
      <c r="H1" s="21"/>
    </row>
    <row r="2" spans="1:8" ht="43.2" x14ac:dyDescent="0.3">
      <c r="A2" s="1"/>
      <c r="B2" s="7" t="s">
        <v>54</v>
      </c>
      <c r="C2" s="7" t="s">
        <v>55</v>
      </c>
      <c r="D2" s="7" t="s">
        <v>56</v>
      </c>
      <c r="E2" s="7" t="s">
        <v>4</v>
      </c>
      <c r="F2" s="7" t="s">
        <v>5</v>
      </c>
      <c r="G2" s="7" t="s">
        <v>6</v>
      </c>
      <c r="H2" s="7" t="s">
        <v>7</v>
      </c>
    </row>
    <row r="3" spans="1:8" x14ac:dyDescent="0.3">
      <c r="A3" s="2" t="s">
        <v>8</v>
      </c>
      <c r="B3" s="3"/>
      <c r="C3" s="3"/>
      <c r="D3" s="3"/>
      <c r="E3" s="3"/>
      <c r="F3" s="3"/>
      <c r="G3" s="3"/>
      <c r="H3" s="3"/>
    </row>
    <row r="4" spans="1:8" x14ac:dyDescent="0.3">
      <c r="A4" s="1" t="s">
        <v>9</v>
      </c>
      <c r="B4" s="3">
        <v>0</v>
      </c>
      <c r="C4" s="3">
        <v>0</v>
      </c>
      <c r="D4" s="3">
        <v>40.75</v>
      </c>
      <c r="E4" s="3">
        <v>40.75</v>
      </c>
      <c r="F4" s="11">
        <f>(E4-E5)/E5</f>
        <v>0.1736751152073733</v>
      </c>
      <c r="G4" s="11">
        <f>E4/$E$65</f>
        <v>2.1721100009807811E-3</v>
      </c>
      <c r="H4" s="3">
        <v>6.03</v>
      </c>
    </row>
    <row r="5" spans="1:8" x14ac:dyDescent="0.3">
      <c r="A5" s="1" t="s">
        <v>10</v>
      </c>
      <c r="B5" s="3">
        <v>0</v>
      </c>
      <c r="C5" s="3">
        <v>0</v>
      </c>
      <c r="D5" s="3">
        <v>34.72</v>
      </c>
      <c r="E5" s="3">
        <v>34.72</v>
      </c>
      <c r="F5" s="3"/>
      <c r="G5" s="3"/>
      <c r="H5" s="3"/>
    </row>
    <row r="6" spans="1:8" x14ac:dyDescent="0.3">
      <c r="A6" s="1" t="s">
        <v>11</v>
      </c>
      <c r="B6" s="3">
        <v>1054.56</v>
      </c>
      <c r="C6" s="3">
        <v>24.03</v>
      </c>
      <c r="D6" s="3">
        <v>502.66</v>
      </c>
      <c r="E6" s="3">
        <v>1581.25</v>
      </c>
      <c r="F6" s="11">
        <f>(E6-E7)/E7</f>
        <v>8.141101483371059E-2</v>
      </c>
      <c r="G6" s="11">
        <f>E6/$E$65</f>
        <v>8.4285863534990443E-2</v>
      </c>
      <c r="H6" s="3">
        <v>119.04</v>
      </c>
    </row>
    <row r="7" spans="1:8" x14ac:dyDescent="0.3">
      <c r="A7" s="1" t="s">
        <v>10</v>
      </c>
      <c r="B7" s="3">
        <v>924.96</v>
      </c>
      <c r="C7" s="3">
        <v>17.89</v>
      </c>
      <c r="D7" s="3">
        <v>519.36</v>
      </c>
      <c r="E7" s="3">
        <v>1462.21</v>
      </c>
      <c r="F7" s="3"/>
      <c r="G7" s="3"/>
      <c r="H7" s="3"/>
    </row>
    <row r="8" spans="1:8" x14ac:dyDescent="0.3">
      <c r="A8" s="1" t="s">
        <v>12</v>
      </c>
      <c r="B8" s="3">
        <v>0.63</v>
      </c>
      <c r="C8" s="3">
        <v>0</v>
      </c>
      <c r="D8" s="3">
        <v>23.67</v>
      </c>
      <c r="E8" s="3">
        <v>24.3</v>
      </c>
      <c r="F8" s="11">
        <f>(E8-E9)/E9</f>
        <v>-0.94260339655620373</v>
      </c>
      <c r="G8" s="11">
        <f>E8/$E$65</f>
        <v>1.2952705036523432E-3</v>
      </c>
      <c r="H8" s="3">
        <v>-399.07</v>
      </c>
    </row>
    <row r="9" spans="1:8" x14ac:dyDescent="0.3">
      <c r="A9" s="1" t="s">
        <v>10</v>
      </c>
      <c r="B9" s="3">
        <v>383.47</v>
      </c>
      <c r="C9" s="3">
        <v>0</v>
      </c>
      <c r="D9" s="3">
        <v>39.9</v>
      </c>
      <c r="E9" s="3">
        <v>423.37</v>
      </c>
      <c r="F9" s="3"/>
      <c r="G9" s="3"/>
      <c r="H9" s="3"/>
    </row>
    <row r="10" spans="1:8" x14ac:dyDescent="0.3">
      <c r="A10" s="1" t="s">
        <v>13</v>
      </c>
      <c r="B10" s="3">
        <v>135.99</v>
      </c>
      <c r="C10" s="3">
        <v>0</v>
      </c>
      <c r="D10" s="3">
        <v>124.75</v>
      </c>
      <c r="E10" s="3">
        <v>260.74</v>
      </c>
      <c r="F10" s="11">
        <f>(E10-E11)/E11</f>
        <v>0.43200790861159927</v>
      </c>
      <c r="G10" s="11">
        <f>E10/$E$65</f>
        <v>1.3898305807502551E-2</v>
      </c>
      <c r="H10" s="3">
        <v>78.66</v>
      </c>
    </row>
    <row r="11" spans="1:8" x14ac:dyDescent="0.3">
      <c r="A11" s="1" t="s">
        <v>10</v>
      </c>
      <c r="B11" s="3">
        <v>3.62</v>
      </c>
      <c r="C11" s="3">
        <v>0</v>
      </c>
      <c r="D11" s="3">
        <v>178.46</v>
      </c>
      <c r="E11" s="3">
        <v>182.08</v>
      </c>
      <c r="F11" s="3"/>
      <c r="G11" s="3"/>
      <c r="H11" s="3"/>
    </row>
    <row r="12" spans="1:8" x14ac:dyDescent="0.3">
      <c r="A12" s="1" t="s">
        <v>14</v>
      </c>
      <c r="B12" s="3">
        <v>0</v>
      </c>
      <c r="C12" s="3">
        <v>0</v>
      </c>
      <c r="D12" s="3">
        <v>124.71</v>
      </c>
      <c r="E12" s="3">
        <v>124.71</v>
      </c>
      <c r="F12" s="11">
        <f>(E12-E13)/E13</f>
        <v>0.19717769031390989</v>
      </c>
      <c r="G12" s="11">
        <f>E12/$E$65</f>
        <v>6.6474561526948025E-3</v>
      </c>
      <c r="H12" s="3">
        <v>20.54</v>
      </c>
    </row>
    <row r="13" spans="1:8" x14ac:dyDescent="0.3">
      <c r="A13" s="1" t="s">
        <v>10</v>
      </c>
      <c r="B13" s="3">
        <v>0</v>
      </c>
      <c r="C13" s="3">
        <v>0</v>
      </c>
      <c r="D13" s="3">
        <v>104.17</v>
      </c>
      <c r="E13" s="3">
        <v>104.17</v>
      </c>
      <c r="F13" s="3"/>
      <c r="G13" s="3"/>
      <c r="H13" s="3"/>
    </row>
    <row r="14" spans="1:8" x14ac:dyDescent="0.3">
      <c r="A14" s="1" t="s">
        <v>15</v>
      </c>
      <c r="B14" s="3">
        <v>935.4</v>
      </c>
      <c r="C14" s="3">
        <v>76.78</v>
      </c>
      <c r="D14" s="3">
        <v>143.09</v>
      </c>
      <c r="E14" s="3">
        <v>1155.27</v>
      </c>
      <c r="F14" s="11">
        <f>(E14-E15)/E15</f>
        <v>-0.43751278081271366</v>
      </c>
      <c r="G14" s="11">
        <f>E14/$E$65</f>
        <v>6.1579718302651951E-2</v>
      </c>
      <c r="H14" s="3">
        <v>-898.59</v>
      </c>
    </row>
    <row r="15" spans="1:8" x14ac:dyDescent="0.3">
      <c r="A15" s="1" t="s">
        <v>10</v>
      </c>
      <c r="B15" s="3">
        <v>1748.24</v>
      </c>
      <c r="C15" s="3">
        <v>66.86</v>
      </c>
      <c r="D15" s="3">
        <v>238.76</v>
      </c>
      <c r="E15" s="3">
        <v>2053.86</v>
      </c>
      <c r="F15" s="3"/>
      <c r="G15" s="3"/>
      <c r="H15" s="3"/>
    </row>
    <row r="16" spans="1:8" x14ac:dyDescent="0.3">
      <c r="A16" s="1" t="s">
        <v>16</v>
      </c>
      <c r="B16" s="3">
        <v>684.93</v>
      </c>
      <c r="C16" s="3">
        <v>77.45</v>
      </c>
      <c r="D16" s="3">
        <v>288.76</v>
      </c>
      <c r="E16" s="3">
        <v>1051.1400000000001</v>
      </c>
      <c r="F16" s="11">
        <f>(E16-E17)/E17</f>
        <v>-0.34498616615568678</v>
      </c>
      <c r="G16" s="11">
        <f>E16/$E$65</f>
        <v>5.6029244329593587E-2</v>
      </c>
      <c r="H16" s="3">
        <v>-553.62</v>
      </c>
    </row>
    <row r="17" spans="1:8" x14ac:dyDescent="0.3">
      <c r="A17" s="1" t="s">
        <v>10</v>
      </c>
      <c r="B17" s="3">
        <v>1222.57</v>
      </c>
      <c r="C17" s="3">
        <v>42.96</v>
      </c>
      <c r="D17" s="3">
        <v>339.23</v>
      </c>
      <c r="E17" s="3">
        <v>1604.76</v>
      </c>
      <c r="F17" s="3"/>
      <c r="G17" s="3"/>
      <c r="H17" s="3"/>
    </row>
    <row r="18" spans="1:8" x14ac:dyDescent="0.3">
      <c r="A18" s="1" t="s">
        <v>17</v>
      </c>
      <c r="B18" s="3">
        <v>487.02</v>
      </c>
      <c r="C18" s="3">
        <v>18.12</v>
      </c>
      <c r="D18" s="3">
        <v>299.60000000000002</v>
      </c>
      <c r="E18" s="3">
        <v>804.74</v>
      </c>
      <c r="F18" s="11">
        <f>(E18-E19)/E19</f>
        <v>3.009357039540211E-2</v>
      </c>
      <c r="G18" s="11">
        <f>E18/$E$65</f>
        <v>4.2895308029184634E-2</v>
      </c>
      <c r="H18" s="3">
        <v>23.51</v>
      </c>
    </row>
    <row r="19" spans="1:8" x14ac:dyDescent="0.3">
      <c r="A19" s="1" t="s">
        <v>10</v>
      </c>
      <c r="B19" s="3">
        <v>473.29</v>
      </c>
      <c r="C19" s="3">
        <v>20.54</v>
      </c>
      <c r="D19" s="3">
        <v>287.39999999999998</v>
      </c>
      <c r="E19" s="3">
        <v>781.23</v>
      </c>
      <c r="F19" s="3"/>
      <c r="G19" s="3"/>
      <c r="H19" s="3"/>
    </row>
    <row r="20" spans="1:8" x14ac:dyDescent="0.3">
      <c r="A20" s="1" t="s">
        <v>18</v>
      </c>
      <c r="B20" s="3">
        <v>297.51</v>
      </c>
      <c r="C20" s="3">
        <v>0</v>
      </c>
      <c r="D20" s="3">
        <v>0</v>
      </c>
      <c r="E20" s="3">
        <v>297.51</v>
      </c>
      <c r="F20" s="11">
        <f>(E20-E21)/E21</f>
        <v>-0.30354885528348707</v>
      </c>
      <c r="G20" s="11">
        <f>E20/$E$65</f>
        <v>1.5858268623111463E-2</v>
      </c>
      <c r="H20" s="3">
        <v>-129.66999999999999</v>
      </c>
    </row>
    <row r="21" spans="1:8" x14ac:dyDescent="0.3">
      <c r="A21" s="1" t="s">
        <v>10</v>
      </c>
      <c r="B21" s="3">
        <v>427.18</v>
      </c>
      <c r="C21" s="3">
        <v>0</v>
      </c>
      <c r="D21" s="3">
        <v>0</v>
      </c>
      <c r="E21" s="3">
        <v>427.18</v>
      </c>
      <c r="F21" s="3"/>
      <c r="G21" s="3"/>
      <c r="H21" s="3"/>
    </row>
    <row r="22" spans="1:8" x14ac:dyDescent="0.3">
      <c r="A22" s="1" t="s">
        <v>19</v>
      </c>
      <c r="B22" s="3">
        <v>0</v>
      </c>
      <c r="C22" s="3">
        <v>0</v>
      </c>
      <c r="D22" s="3">
        <v>36.090000000000003</v>
      </c>
      <c r="E22" s="3">
        <v>36.090000000000003</v>
      </c>
      <c r="F22" s="11">
        <f>(E22-E23)/E23</f>
        <v>5.1573426573426666E-2</v>
      </c>
      <c r="G22" s="11">
        <f>E22/$E$65</f>
        <v>1.9237165628318135E-3</v>
      </c>
      <c r="H22" s="3">
        <v>1.77</v>
      </c>
    </row>
    <row r="23" spans="1:8" x14ac:dyDescent="0.3">
      <c r="A23" s="1" t="s">
        <v>10</v>
      </c>
      <c r="B23" s="3">
        <v>0</v>
      </c>
      <c r="C23" s="3">
        <v>0</v>
      </c>
      <c r="D23" s="3">
        <v>34.32</v>
      </c>
      <c r="E23" s="3">
        <v>34.32</v>
      </c>
      <c r="F23" s="3"/>
      <c r="G23" s="3"/>
      <c r="H23" s="3"/>
    </row>
    <row r="24" spans="1:8" x14ac:dyDescent="0.3">
      <c r="A24" s="1" t="s">
        <v>20</v>
      </c>
      <c r="B24" s="3">
        <v>0</v>
      </c>
      <c r="C24" s="3">
        <v>0</v>
      </c>
      <c r="D24" s="3">
        <v>10.42</v>
      </c>
      <c r="E24" s="3">
        <v>10.42</v>
      </c>
      <c r="F24" s="11">
        <f>(E24-E25)/E25</f>
        <v>2.77536231884058</v>
      </c>
      <c r="G24" s="11">
        <f>E24/$E$65</f>
        <v>5.5542052049618992E-4</v>
      </c>
      <c r="H24" s="3">
        <v>7.66</v>
      </c>
    </row>
    <row r="25" spans="1:8" x14ac:dyDescent="0.3">
      <c r="A25" s="1" t="s">
        <v>10</v>
      </c>
      <c r="B25" s="3">
        <v>0</v>
      </c>
      <c r="C25" s="3">
        <v>0</v>
      </c>
      <c r="D25" s="3">
        <v>2.76</v>
      </c>
      <c r="E25" s="3">
        <v>2.76</v>
      </c>
      <c r="F25" s="3"/>
      <c r="G25" s="3"/>
      <c r="H25" s="3"/>
    </row>
    <row r="26" spans="1:8" x14ac:dyDescent="0.3">
      <c r="A26" s="1" t="s">
        <v>21</v>
      </c>
      <c r="B26" s="3">
        <v>0.08</v>
      </c>
      <c r="C26" s="3">
        <v>0</v>
      </c>
      <c r="D26" s="3">
        <v>293.85000000000002</v>
      </c>
      <c r="E26" s="3">
        <v>293.93</v>
      </c>
      <c r="F26" s="11">
        <f>(E26-E27)/E27</f>
        <v>1.5674515282651702E-3</v>
      </c>
      <c r="G26" s="11">
        <f>E26/$E$65</f>
        <v>1.5667442762902602E-2</v>
      </c>
      <c r="H26" s="3">
        <v>0.46</v>
      </c>
    </row>
    <row r="27" spans="1:8" x14ac:dyDescent="0.3">
      <c r="A27" s="1" t="s">
        <v>10</v>
      </c>
      <c r="B27" s="3">
        <v>3.98</v>
      </c>
      <c r="C27" s="3">
        <v>0</v>
      </c>
      <c r="D27" s="3">
        <v>289.49</v>
      </c>
      <c r="E27" s="3">
        <v>293.47000000000003</v>
      </c>
      <c r="F27" s="3"/>
      <c r="G27" s="3"/>
      <c r="H27" s="3"/>
    </row>
    <row r="28" spans="1:8" x14ac:dyDescent="0.3">
      <c r="A28" s="1" t="s">
        <v>22</v>
      </c>
      <c r="B28" s="3">
        <v>0</v>
      </c>
      <c r="C28" s="3">
        <v>0</v>
      </c>
      <c r="D28" s="3">
        <v>0</v>
      </c>
      <c r="E28" s="3">
        <v>0</v>
      </c>
      <c r="F28" s="3">
        <v>0</v>
      </c>
      <c r="G28" s="3">
        <v>0</v>
      </c>
      <c r="H28" s="3">
        <v>0</v>
      </c>
    </row>
    <row r="29" spans="1:8" x14ac:dyDescent="0.3">
      <c r="A29" s="1" t="s">
        <v>10</v>
      </c>
      <c r="B29" s="3">
        <v>0</v>
      </c>
      <c r="C29" s="3">
        <v>0</v>
      </c>
      <c r="D29" s="3">
        <v>0</v>
      </c>
      <c r="E29" s="3">
        <v>0</v>
      </c>
      <c r="F29" s="3"/>
      <c r="G29" s="3"/>
      <c r="H29" s="3"/>
    </row>
    <row r="30" spans="1:8" x14ac:dyDescent="0.3">
      <c r="A30" s="1" t="s">
        <v>23</v>
      </c>
      <c r="B30" s="3">
        <v>0</v>
      </c>
      <c r="C30" s="3">
        <v>0</v>
      </c>
      <c r="D30" s="3">
        <v>0.11</v>
      </c>
      <c r="E30" s="3">
        <v>0.11</v>
      </c>
      <c r="F30" s="3">
        <v>0</v>
      </c>
      <c r="G30" s="3">
        <v>0</v>
      </c>
      <c r="H30" s="3">
        <v>0</v>
      </c>
    </row>
    <row r="31" spans="1:8" x14ac:dyDescent="0.3">
      <c r="A31" s="1" t="s">
        <v>10</v>
      </c>
      <c r="B31" s="3">
        <v>0</v>
      </c>
      <c r="C31" s="3">
        <v>0</v>
      </c>
      <c r="D31" s="3">
        <v>0.11</v>
      </c>
      <c r="E31" s="3">
        <v>0.11</v>
      </c>
      <c r="F31" s="3"/>
      <c r="G31" s="3"/>
      <c r="H31" s="3"/>
    </row>
    <row r="32" spans="1:8" x14ac:dyDescent="0.3">
      <c r="A32" s="1" t="s">
        <v>24</v>
      </c>
      <c r="B32" s="3">
        <v>1654.35</v>
      </c>
      <c r="C32" s="3">
        <v>0</v>
      </c>
      <c r="D32" s="3">
        <v>49.62</v>
      </c>
      <c r="E32" s="3">
        <v>1703.97</v>
      </c>
      <c r="F32" s="11">
        <f>(E32-E33)/E33</f>
        <v>-0.38838997286471116</v>
      </c>
      <c r="G32" s="11">
        <f>E32/$E$65</f>
        <v>9.0827246094999314E-2</v>
      </c>
      <c r="H32" s="3">
        <v>-1082.07</v>
      </c>
    </row>
    <row r="33" spans="1:8" x14ac:dyDescent="0.3">
      <c r="A33" s="1" t="s">
        <v>10</v>
      </c>
      <c r="B33" s="3">
        <v>2740.23</v>
      </c>
      <c r="C33" s="3">
        <v>0</v>
      </c>
      <c r="D33" s="3">
        <v>45.81</v>
      </c>
      <c r="E33" s="3">
        <v>2786.04</v>
      </c>
      <c r="F33" s="3"/>
      <c r="G33" s="3"/>
      <c r="H33" s="3"/>
    </row>
    <row r="34" spans="1:8" x14ac:dyDescent="0.3">
      <c r="A34" s="1" t="s">
        <v>25</v>
      </c>
      <c r="B34" s="3">
        <v>0</v>
      </c>
      <c r="C34" s="3">
        <v>0</v>
      </c>
      <c r="D34" s="3">
        <v>12.71</v>
      </c>
      <c r="E34" s="3">
        <v>12.71</v>
      </c>
      <c r="F34" s="11">
        <f>(E34-E35)/E35</f>
        <v>0.51670644391408116</v>
      </c>
      <c r="G34" s="11">
        <f>E34/$E$65</f>
        <v>6.7748510705437374E-4</v>
      </c>
      <c r="H34" s="3">
        <v>4.33</v>
      </c>
    </row>
    <row r="35" spans="1:8" x14ac:dyDescent="0.3">
      <c r="A35" s="1" t="s">
        <v>10</v>
      </c>
      <c r="B35" s="3">
        <v>0</v>
      </c>
      <c r="C35" s="3">
        <v>0</v>
      </c>
      <c r="D35" s="3">
        <v>8.3800000000000008</v>
      </c>
      <c r="E35" s="3">
        <v>8.3800000000000008</v>
      </c>
      <c r="F35" s="3"/>
      <c r="G35" s="3"/>
      <c r="H35" s="3"/>
    </row>
    <row r="36" spans="1:8" x14ac:dyDescent="0.3">
      <c r="A36" s="1" t="s">
        <v>26</v>
      </c>
      <c r="B36" s="3">
        <v>1014.24</v>
      </c>
      <c r="C36" s="3">
        <v>26.44</v>
      </c>
      <c r="D36" s="3">
        <v>126.72</v>
      </c>
      <c r="E36" s="3">
        <v>1167.4000000000001</v>
      </c>
      <c r="F36" s="11">
        <f>(E36-E37)/E37</f>
        <v>-0.31462857612530887</v>
      </c>
      <c r="G36" s="11">
        <f>E36/$E$65</f>
        <v>6.2226287488219983E-2</v>
      </c>
      <c r="H36" s="3">
        <v>-535.91</v>
      </c>
    </row>
    <row r="37" spans="1:8" x14ac:dyDescent="0.3">
      <c r="A37" s="1" t="s">
        <v>10</v>
      </c>
      <c r="B37" s="3">
        <v>1594.12</v>
      </c>
      <c r="C37" s="3">
        <v>17.32</v>
      </c>
      <c r="D37" s="3">
        <v>91.87</v>
      </c>
      <c r="E37" s="3">
        <v>1703.31</v>
      </c>
      <c r="F37" s="3"/>
      <c r="G37" s="3"/>
      <c r="H37" s="3"/>
    </row>
    <row r="38" spans="1:8" x14ac:dyDescent="0.3">
      <c r="A38" s="1" t="s">
        <v>27</v>
      </c>
      <c r="B38" s="3">
        <v>0</v>
      </c>
      <c r="C38" s="3">
        <v>0</v>
      </c>
      <c r="D38" s="3">
        <v>26.64</v>
      </c>
      <c r="E38" s="3">
        <v>26.64</v>
      </c>
      <c r="F38" s="11">
        <f>(E38-E39)/E39</f>
        <v>1.5914396887159534</v>
      </c>
      <c r="G38" s="11">
        <f>E38/$E$65</f>
        <v>1.4200002558559023E-3</v>
      </c>
      <c r="H38" s="3">
        <v>16.36</v>
      </c>
    </row>
    <row r="39" spans="1:8" x14ac:dyDescent="0.3">
      <c r="A39" s="1" t="s">
        <v>10</v>
      </c>
      <c r="B39" s="3">
        <v>0</v>
      </c>
      <c r="C39" s="3">
        <v>0</v>
      </c>
      <c r="D39" s="3">
        <v>10.28</v>
      </c>
      <c r="E39" s="3">
        <v>10.28</v>
      </c>
      <c r="F39" s="3"/>
      <c r="G39" s="3"/>
      <c r="H39" s="3"/>
    </row>
    <row r="40" spans="1:8" x14ac:dyDescent="0.3">
      <c r="A40" s="1" t="s">
        <v>28</v>
      </c>
      <c r="B40" s="3">
        <v>330.57</v>
      </c>
      <c r="C40" s="3">
        <v>150.72999999999999</v>
      </c>
      <c r="D40" s="3">
        <v>305.66000000000003</v>
      </c>
      <c r="E40" s="3">
        <v>786.96</v>
      </c>
      <c r="F40" s="11">
        <f>(E40-E41)/E41</f>
        <v>0.17042699704032011</v>
      </c>
      <c r="G40" s="11">
        <f>E40/$E$65</f>
        <v>4.1947575125689217E-2</v>
      </c>
      <c r="H40" s="3">
        <v>114.59</v>
      </c>
    </row>
    <row r="41" spans="1:8" x14ac:dyDescent="0.3">
      <c r="A41" s="1" t="s">
        <v>10</v>
      </c>
      <c r="B41" s="3">
        <v>388.54</v>
      </c>
      <c r="C41" s="3">
        <v>68.540000000000006</v>
      </c>
      <c r="D41" s="3">
        <v>215.29</v>
      </c>
      <c r="E41" s="3">
        <v>672.37</v>
      </c>
      <c r="F41" s="3"/>
      <c r="G41" s="3"/>
      <c r="H41" s="3"/>
    </row>
    <row r="42" spans="1:8" x14ac:dyDescent="0.3">
      <c r="A42" s="1" t="s">
        <v>29</v>
      </c>
      <c r="B42" s="3">
        <v>-0.04</v>
      </c>
      <c r="C42" s="3">
        <v>250.23</v>
      </c>
      <c r="D42" s="3">
        <v>835.47</v>
      </c>
      <c r="E42" s="3">
        <v>1085.6600000000001</v>
      </c>
      <c r="F42" s="11">
        <f>(E42-E43)/E43</f>
        <v>0.25161111815635068</v>
      </c>
      <c r="G42" s="11">
        <f>E42/$E$65</f>
        <v>5.7869274691160613E-2</v>
      </c>
      <c r="H42" s="3">
        <v>218.25</v>
      </c>
    </row>
    <row r="43" spans="1:8" x14ac:dyDescent="0.3">
      <c r="A43" s="1" t="s">
        <v>10</v>
      </c>
      <c r="B43" s="3">
        <v>0</v>
      </c>
      <c r="C43" s="3">
        <v>107.01</v>
      </c>
      <c r="D43" s="3">
        <v>760.4</v>
      </c>
      <c r="E43" s="3">
        <v>867.41</v>
      </c>
      <c r="F43" s="3"/>
      <c r="G43" s="3"/>
      <c r="H43" s="3"/>
    </row>
    <row r="44" spans="1:8" x14ac:dyDescent="0.3">
      <c r="A44" s="1" t="s">
        <v>30</v>
      </c>
      <c r="B44" s="3">
        <v>59.81</v>
      </c>
      <c r="C44" s="3">
        <v>0</v>
      </c>
      <c r="D44" s="3">
        <v>214.74</v>
      </c>
      <c r="E44" s="3">
        <v>274.55</v>
      </c>
      <c r="F44" s="11">
        <f>(E44-E45)/E45</f>
        <v>-0.72082973206568723</v>
      </c>
      <c r="G44" s="11">
        <f>E44/$E$65</f>
        <v>1.4634424558755178E-2</v>
      </c>
      <c r="H44" s="3">
        <v>-708.9</v>
      </c>
    </row>
    <row r="45" spans="1:8" x14ac:dyDescent="0.3">
      <c r="A45" s="1" t="s">
        <v>10</v>
      </c>
      <c r="B45" s="3">
        <v>726.37</v>
      </c>
      <c r="C45" s="3">
        <v>0</v>
      </c>
      <c r="D45" s="3">
        <v>257.08</v>
      </c>
      <c r="E45" s="3">
        <v>983.45</v>
      </c>
      <c r="F45" s="3"/>
      <c r="G45" s="3"/>
      <c r="H45" s="3"/>
    </row>
    <row r="46" spans="1:8" x14ac:dyDescent="0.3">
      <c r="A46" s="1" t="s">
        <v>31</v>
      </c>
      <c r="B46" s="3">
        <v>-0.03</v>
      </c>
      <c r="C46" s="3">
        <v>0</v>
      </c>
      <c r="D46" s="3">
        <v>313.22000000000003</v>
      </c>
      <c r="E46" s="3">
        <v>313.19</v>
      </c>
      <c r="F46" s="11">
        <f>(E46-E47)/E47</f>
        <v>-0.65739008674914956</v>
      </c>
      <c r="G46" s="11">
        <f>E46/$E$65</f>
        <v>1.6694064569501125E-2</v>
      </c>
      <c r="H46" s="3">
        <v>-600.94000000000005</v>
      </c>
    </row>
    <row r="47" spans="1:8" x14ac:dyDescent="0.3">
      <c r="A47" s="1" t="s">
        <v>10</v>
      </c>
      <c r="B47" s="3">
        <v>607.38</v>
      </c>
      <c r="C47" s="3">
        <v>0</v>
      </c>
      <c r="D47" s="3">
        <v>306.75</v>
      </c>
      <c r="E47" s="3">
        <v>914.13</v>
      </c>
      <c r="F47" s="3"/>
      <c r="G47" s="3"/>
      <c r="H47" s="3"/>
    </row>
    <row r="48" spans="1:8" x14ac:dyDescent="0.3">
      <c r="A48" s="1" t="s">
        <v>32</v>
      </c>
      <c r="B48" s="3">
        <v>232.07</v>
      </c>
      <c r="C48" s="3">
        <v>6.71</v>
      </c>
      <c r="D48" s="3">
        <v>42.09</v>
      </c>
      <c r="E48" s="3">
        <v>280.87</v>
      </c>
      <c r="F48" s="11">
        <f>(E48-E49)/E49</f>
        <v>-0.70236101985884747</v>
      </c>
      <c r="G48" s="11">
        <f>E48/$E$65</f>
        <v>1.4971301496330603E-2</v>
      </c>
      <c r="H48" s="3">
        <v>-662.79</v>
      </c>
    </row>
    <row r="49" spans="1:8" x14ac:dyDescent="0.3">
      <c r="A49" s="1" t="s">
        <v>10</v>
      </c>
      <c r="B49" s="3">
        <v>905.95</v>
      </c>
      <c r="C49" s="3">
        <v>7.11</v>
      </c>
      <c r="D49" s="3">
        <v>30.6</v>
      </c>
      <c r="E49" s="3">
        <v>943.66</v>
      </c>
      <c r="F49" s="3"/>
      <c r="G49" s="3"/>
      <c r="H49" s="3"/>
    </row>
    <row r="50" spans="1:8" x14ac:dyDescent="0.3">
      <c r="A50" s="1" t="s">
        <v>33</v>
      </c>
      <c r="B50" s="3">
        <v>0</v>
      </c>
      <c r="C50" s="3">
        <v>0</v>
      </c>
      <c r="D50" s="3">
        <v>18</v>
      </c>
      <c r="E50" s="3">
        <v>18</v>
      </c>
      <c r="F50" s="11">
        <f>(E50-E51)/E51</f>
        <v>20.176470588235293</v>
      </c>
      <c r="G50" s="11">
        <f>E50/$E$65</f>
        <v>9.5945963233506903E-4</v>
      </c>
      <c r="H50" s="3">
        <v>17.149999999999999</v>
      </c>
    </row>
    <row r="51" spans="1:8" x14ac:dyDescent="0.3">
      <c r="A51" s="1" t="s">
        <v>10</v>
      </c>
      <c r="B51" s="3">
        <v>0</v>
      </c>
      <c r="C51" s="3">
        <v>0</v>
      </c>
      <c r="D51" s="3">
        <v>0.85</v>
      </c>
      <c r="E51" s="3">
        <v>0.85</v>
      </c>
      <c r="F51" s="3"/>
      <c r="G51" s="3"/>
      <c r="H51" s="3"/>
    </row>
    <row r="52" spans="1:8" x14ac:dyDescent="0.3">
      <c r="A52" s="1" t="s">
        <v>34</v>
      </c>
      <c r="B52" s="3">
        <v>0</v>
      </c>
      <c r="C52" s="3">
        <v>0</v>
      </c>
      <c r="D52" s="3">
        <v>31.39</v>
      </c>
      <c r="E52" s="3">
        <v>31.39</v>
      </c>
      <c r="F52" s="11">
        <f>(E52-E53)/E53</f>
        <v>0.24612941643509326</v>
      </c>
      <c r="G52" s="11">
        <f>E52/$E$65</f>
        <v>1.6731909921665453E-3</v>
      </c>
      <c r="H52" s="3">
        <v>6.2</v>
      </c>
    </row>
    <row r="53" spans="1:8" x14ac:dyDescent="0.3">
      <c r="A53" s="1" t="s">
        <v>10</v>
      </c>
      <c r="B53" s="3">
        <v>0</v>
      </c>
      <c r="C53" s="3">
        <v>0</v>
      </c>
      <c r="D53" s="3">
        <v>25.19</v>
      </c>
      <c r="E53" s="3">
        <v>25.19</v>
      </c>
      <c r="F53" s="3"/>
      <c r="G53" s="3"/>
      <c r="H53" s="3"/>
    </row>
    <row r="54" spans="1:8" x14ac:dyDescent="0.3">
      <c r="A54" s="2" t="s">
        <v>35</v>
      </c>
      <c r="B54" s="4">
        <f t="shared" ref="B54:E54" si="0">SUM(B4+B6+B8+B10+B12+B14+B16+B18+B20+B22+B24+B26+B28+B30+B32+B34+B36+B38+B40+B42+B44+B46+B48+B50+B52)</f>
        <v>6887.0899999999992</v>
      </c>
      <c r="C54" s="4">
        <f t="shared" si="0"/>
        <v>630.49</v>
      </c>
      <c r="D54" s="4">
        <f t="shared" si="0"/>
        <v>3864.72</v>
      </c>
      <c r="E54" s="4">
        <f t="shared" si="0"/>
        <v>11382.3</v>
      </c>
      <c r="F54" s="12">
        <f>(E54-E55)/E55</f>
        <v>-0.30252565825393357</v>
      </c>
      <c r="G54" s="12">
        <f>E54/$E$65</f>
        <v>0.60671429850708081</v>
      </c>
      <c r="H54" s="4">
        <f t="shared" ref="H54" si="1">SUM(H4+H6+H8+H10+H12+H14+H16+H18+H20+H22+H24+H26+H28+H30+H32+H34+H36+H38+H40+H42+H44+H46+H48+H50+H52)</f>
        <v>-4937.01</v>
      </c>
    </row>
    <row r="55" spans="1:8" x14ac:dyDescent="0.3">
      <c r="A55" s="1" t="s">
        <v>36</v>
      </c>
      <c r="B55" s="14">
        <f>SUM(B5+B7+B9+B11+B13+B15+B17+B19+B21+B23+B25+B27+B29+B31+B33+B35+B37+B39+B41+B43+B45+B47+B49+B51+B53)</f>
        <v>12149.900000000001</v>
      </c>
      <c r="C55" s="14">
        <f>SUM(C5+C7+C9+C11+C13+C15+C17+C19+C21+C23+C25+C27+C29+C31+C33+C35+C37+C39+C41+C43+C45+C47+C49+C51+C53)</f>
        <v>348.23</v>
      </c>
      <c r="D55" s="14">
        <f>SUM(D5+D7+D9+D11+D13+D15+D17+D19+D21+D23+D25+D27+D29+D31+D33+D35+D37+D39+D41+D43+D45+D47+D49+D51+D53)</f>
        <v>3821.18</v>
      </c>
      <c r="E55" s="14">
        <f>SUM(E5+E7+E9+E11+E13+E15+E17+E19+E21+E23+E25+E27+E29+E31+E33+E35+E37+E39+E41+E43+E45+E47+E49+E51+E53)</f>
        <v>16319.31</v>
      </c>
      <c r="F55" s="3"/>
      <c r="G55" s="3"/>
      <c r="H55" s="3"/>
    </row>
    <row r="56" spans="1:8" x14ac:dyDescent="0.3">
      <c r="A56" s="1" t="s">
        <v>37</v>
      </c>
      <c r="B56" s="9">
        <f>(B54-B55)/B55</f>
        <v>-0.43315665149507415</v>
      </c>
      <c r="C56" s="9">
        <f>(C54-C55)/C55</f>
        <v>0.81055624156448314</v>
      </c>
      <c r="D56" s="9">
        <f>(D54-D55)/D55</f>
        <v>1.1394386027352798E-2</v>
      </c>
      <c r="E56" s="9">
        <f>(E54-E55)/E55</f>
        <v>-0.30252565825393357</v>
      </c>
      <c r="F56" s="3"/>
      <c r="G56" s="3"/>
      <c r="H56" s="3"/>
    </row>
    <row r="57" spans="1:8" x14ac:dyDescent="0.3">
      <c r="A57" s="2" t="s">
        <v>57</v>
      </c>
      <c r="B57" s="3"/>
      <c r="C57" s="3"/>
      <c r="D57" s="3"/>
      <c r="E57" s="3"/>
      <c r="F57" s="3"/>
      <c r="G57" s="3"/>
      <c r="H57" s="3"/>
    </row>
    <row r="58" spans="1:8" x14ac:dyDescent="0.3">
      <c r="A58" s="1" t="s">
        <v>58</v>
      </c>
      <c r="B58" s="3">
        <v>6645.64</v>
      </c>
      <c r="C58" s="3">
        <v>0</v>
      </c>
      <c r="D58" s="3">
        <v>58.45</v>
      </c>
      <c r="E58" s="3">
        <v>6704.09</v>
      </c>
      <c r="F58" s="11">
        <f>(E58-E59)/E59</f>
        <v>0.74934635235913305</v>
      </c>
      <c r="G58" s="11">
        <f>E58/$E$65</f>
        <v>0.35735020703006737</v>
      </c>
      <c r="H58" s="3">
        <v>2871.75</v>
      </c>
    </row>
    <row r="59" spans="1:8" x14ac:dyDescent="0.3">
      <c r="A59" s="1" t="s">
        <v>10</v>
      </c>
      <c r="B59" s="3">
        <v>3789.44</v>
      </c>
      <c r="C59" s="3">
        <v>0</v>
      </c>
      <c r="D59" s="3">
        <v>42.9</v>
      </c>
      <c r="E59" s="3">
        <v>3832.34</v>
      </c>
      <c r="F59" s="3"/>
      <c r="G59" s="3"/>
      <c r="H59" s="3"/>
    </row>
    <row r="60" spans="1:8" x14ac:dyDescent="0.3">
      <c r="A60" s="1" t="s">
        <v>59</v>
      </c>
      <c r="B60" s="3">
        <v>0</v>
      </c>
      <c r="C60" s="3">
        <v>674.17</v>
      </c>
      <c r="D60" s="3">
        <v>0</v>
      </c>
      <c r="E60" s="3">
        <v>674.17</v>
      </c>
      <c r="F60" s="11">
        <f>(E60-E61)/E61</f>
        <v>9.3508726399792352E-2</v>
      </c>
      <c r="G60" s="11">
        <f>E60/$E$65</f>
        <v>3.5935494462851859E-2</v>
      </c>
      <c r="H60" s="3">
        <v>57.65</v>
      </c>
    </row>
    <row r="61" spans="1:8" x14ac:dyDescent="0.3">
      <c r="A61" s="1" t="s">
        <v>10</v>
      </c>
      <c r="B61" s="3">
        <v>0</v>
      </c>
      <c r="C61" s="3">
        <v>616.52</v>
      </c>
      <c r="D61" s="3">
        <v>0</v>
      </c>
      <c r="E61" s="3">
        <v>616.52</v>
      </c>
      <c r="F61" s="3"/>
      <c r="G61" s="3"/>
      <c r="H61" s="3"/>
    </row>
    <row r="62" spans="1:8" x14ac:dyDescent="0.3">
      <c r="A62" s="2" t="s">
        <v>60</v>
      </c>
      <c r="B62" s="15">
        <f>SUM(B58+B60)</f>
        <v>6645.64</v>
      </c>
      <c r="C62" s="15">
        <f>SUM(C58+C60)</f>
        <v>674.17</v>
      </c>
      <c r="D62" s="15">
        <f>SUM(D58+D60)</f>
        <v>58.45</v>
      </c>
      <c r="E62" s="15">
        <f>SUM(E58+E60)</f>
        <v>7378.26</v>
      </c>
      <c r="F62" s="12">
        <f>(E62-E63)/E63</f>
        <v>0.65846081917614829</v>
      </c>
      <c r="G62" s="12">
        <f>E62/$E$65</f>
        <v>0.39328570149291925</v>
      </c>
      <c r="H62" s="15">
        <f>SUM(H58+H60)</f>
        <v>2929.4</v>
      </c>
    </row>
    <row r="63" spans="1:8" x14ac:dyDescent="0.3">
      <c r="A63" s="1" t="s">
        <v>36</v>
      </c>
      <c r="B63" s="13">
        <f>B59+B61</f>
        <v>3789.44</v>
      </c>
      <c r="C63" s="13">
        <f>C59+C61</f>
        <v>616.52</v>
      </c>
      <c r="D63" s="13">
        <f>D59+D61</f>
        <v>42.9</v>
      </c>
      <c r="E63" s="13">
        <f>E59+E61</f>
        <v>4448.8600000000006</v>
      </c>
      <c r="F63" s="3"/>
      <c r="G63" s="3"/>
      <c r="H63" s="3"/>
    </row>
    <row r="64" spans="1:8" x14ac:dyDescent="0.3">
      <c r="A64" s="1" t="s">
        <v>37</v>
      </c>
      <c r="B64" s="9">
        <f>(B62-B63)/B63</f>
        <v>0.75372614423239326</v>
      </c>
      <c r="C64" s="9">
        <f>(C62-C63)/C63</f>
        <v>9.3508726399792352E-2</v>
      </c>
      <c r="D64" s="9">
        <f>(D62-D63)/D63</f>
        <v>0.36247086247086258</v>
      </c>
      <c r="E64" s="9">
        <f>(E62-E63)/E63</f>
        <v>0.65846081917614829</v>
      </c>
      <c r="F64" s="3"/>
      <c r="G64" s="3"/>
      <c r="H64" s="3"/>
    </row>
    <row r="65" spans="1:13" x14ac:dyDescent="0.3">
      <c r="A65" s="2" t="s">
        <v>47</v>
      </c>
      <c r="B65" s="10">
        <f t="shared" ref="B65:E66" si="2">SUM(B54+B62)</f>
        <v>13532.73</v>
      </c>
      <c r="C65" s="10">
        <f t="shared" si="2"/>
        <v>1304.6599999999999</v>
      </c>
      <c r="D65" s="10">
        <f t="shared" si="2"/>
        <v>3923.1699999999996</v>
      </c>
      <c r="E65" s="10">
        <f t="shared" si="2"/>
        <v>18760.559999999998</v>
      </c>
      <c r="F65" s="12">
        <f>(E65-E66)/E66</f>
        <v>-9.666764091395634E-2</v>
      </c>
      <c r="G65" s="12">
        <f>E65/$E$65</f>
        <v>1</v>
      </c>
      <c r="H65" s="10">
        <f t="shared" ref="H65" si="3">SUM(H54+H62)</f>
        <v>-2007.6100000000001</v>
      </c>
    </row>
    <row r="66" spans="1:13" x14ac:dyDescent="0.3">
      <c r="A66" s="1" t="s">
        <v>36</v>
      </c>
      <c r="B66" s="13">
        <f t="shared" si="2"/>
        <v>15939.340000000002</v>
      </c>
      <c r="C66" s="13">
        <f t="shared" si="2"/>
        <v>964.75</v>
      </c>
      <c r="D66" s="13">
        <f t="shared" si="2"/>
        <v>3864.08</v>
      </c>
      <c r="E66" s="13">
        <f t="shared" si="2"/>
        <v>20768.169999999998</v>
      </c>
      <c r="F66" s="3"/>
      <c r="G66" s="3"/>
      <c r="H66" s="3"/>
    </row>
    <row r="67" spans="1:13" x14ac:dyDescent="0.3">
      <c r="A67" s="1" t="s">
        <v>37</v>
      </c>
      <c r="B67" s="11">
        <f>(B65-B66)/B66</f>
        <v>-0.15098554896250421</v>
      </c>
      <c r="C67" s="11">
        <f>(C65-C66)/C66</f>
        <v>0.35232961907229837</v>
      </c>
      <c r="D67" s="11">
        <f>(D65-D66)/D66</f>
        <v>1.5292126457009092E-2</v>
      </c>
      <c r="E67" s="11">
        <f>(E65-E66)/E66</f>
        <v>-9.666764091395634E-2</v>
      </c>
      <c r="F67" s="3"/>
      <c r="G67" s="3"/>
      <c r="H67" s="3"/>
    </row>
    <row r="68" spans="1:13" x14ac:dyDescent="0.3">
      <c r="A68" s="1" t="s">
        <v>48</v>
      </c>
      <c r="B68" s="11">
        <f>B65/$E$65</f>
        <v>0.72133934168276437</v>
      </c>
      <c r="C68" s="11">
        <f>C65/$E$65</f>
        <v>6.9542700217903944E-2</v>
      </c>
      <c r="D68" s="11">
        <f>D65/$E$65</f>
        <v>0.20911795809933179</v>
      </c>
      <c r="E68" s="11">
        <f>E65/$E$65</f>
        <v>1</v>
      </c>
      <c r="F68" s="3"/>
      <c r="G68" s="3"/>
      <c r="H68" s="3"/>
      <c r="M68" s="11" t="e">
        <f>(L68-L69)/L69</f>
        <v>#DIV/0!</v>
      </c>
    </row>
    <row r="69" spans="1:13" x14ac:dyDescent="0.3">
      <c r="A69" s="1" t="s">
        <v>49</v>
      </c>
      <c r="B69" s="11">
        <f>B66/$E$66</f>
        <v>0.76748890248876056</v>
      </c>
      <c r="C69" s="11">
        <f>C66/$E$66</f>
        <v>4.6453298485133743E-2</v>
      </c>
      <c r="D69" s="11">
        <f>D66/$E$66</f>
        <v>0.18605779902610584</v>
      </c>
      <c r="E69" s="11">
        <f>E66/$E$66</f>
        <v>1</v>
      </c>
      <c r="F69" s="3"/>
      <c r="G69" s="3"/>
      <c r="H69" s="3"/>
    </row>
    <row r="71" spans="1:13" ht="57" customHeight="1" x14ac:dyDescent="0.3">
      <c r="A71" s="22" t="s">
        <v>76</v>
      </c>
      <c r="B71" s="22"/>
      <c r="C71" s="22"/>
      <c r="D71" s="22"/>
      <c r="E71" s="22"/>
      <c r="F71" s="22"/>
      <c r="G71" s="22"/>
      <c r="H71" s="22"/>
      <c r="I71" s="22"/>
    </row>
  </sheetData>
  <mergeCells count="2">
    <mergeCell ref="A1:H1"/>
    <mergeCell ref="A71:I7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99F9-41F4-49CE-94D9-00451FC88664}">
  <dimension ref="A1:R89"/>
  <sheetViews>
    <sheetView tabSelected="1" zoomScale="102" zoomScaleNormal="102" workbookViewId="0">
      <selection activeCell="Q25" sqref="Q25"/>
    </sheetView>
  </sheetViews>
  <sheetFormatPr defaultRowHeight="14.4" x14ac:dyDescent="0.3"/>
  <cols>
    <col min="1" max="1" width="32.6640625" customWidth="1"/>
    <col min="2" max="2" width="10.44140625" bestFit="1" customWidth="1"/>
    <col min="3" max="4" width="9.44140625" bestFit="1" customWidth="1"/>
    <col min="5" max="5" width="9" bestFit="1" customWidth="1"/>
    <col min="6" max="6" width="9.44140625" bestFit="1" customWidth="1"/>
    <col min="7" max="9" width="10.44140625" bestFit="1" customWidth="1"/>
    <col min="10" max="10" width="11.5546875" customWidth="1"/>
    <col min="11" max="11" width="9" bestFit="1" customWidth="1"/>
    <col min="12" max="12" width="9.44140625" bestFit="1" customWidth="1"/>
    <col min="13" max="13" width="10.44140625" customWidth="1"/>
    <col min="14" max="14" width="10.44140625" bestFit="1" customWidth="1"/>
    <col min="15" max="15" width="11.44140625" bestFit="1" customWidth="1"/>
    <col min="16" max="17" width="9" bestFit="1" customWidth="1"/>
    <col min="18" max="18" width="10.44140625" bestFit="1" customWidth="1"/>
  </cols>
  <sheetData>
    <row r="1" spans="1:18" ht="49.8" customHeight="1" x14ac:dyDescent="0.3">
      <c r="A1" s="19" t="s">
        <v>75</v>
      </c>
      <c r="B1" s="19"/>
      <c r="C1" s="19"/>
      <c r="D1" s="19"/>
      <c r="E1" s="19"/>
      <c r="F1" s="19"/>
      <c r="G1" s="19"/>
      <c r="H1" s="19"/>
      <c r="I1" s="19"/>
      <c r="J1" s="19"/>
      <c r="K1" s="19"/>
      <c r="L1" s="19"/>
      <c r="M1" s="19"/>
      <c r="N1" s="19"/>
      <c r="O1" s="19"/>
      <c r="P1" s="19"/>
      <c r="Q1" s="19"/>
      <c r="R1" s="19"/>
    </row>
    <row r="2" spans="1:18" ht="31.2" customHeight="1" x14ac:dyDescent="0.3">
      <c r="A2" s="1"/>
      <c r="B2" s="7" t="s">
        <v>61</v>
      </c>
      <c r="C2" s="7" t="s">
        <v>62</v>
      </c>
      <c r="D2" s="7" t="s">
        <v>63</v>
      </c>
      <c r="E2" s="7" t="s">
        <v>64</v>
      </c>
      <c r="F2" s="7" t="s">
        <v>65</v>
      </c>
      <c r="G2" s="7" t="s">
        <v>66</v>
      </c>
      <c r="H2" s="7" t="s">
        <v>67</v>
      </c>
      <c r="I2" s="7" t="s">
        <v>68</v>
      </c>
      <c r="J2" s="7" t="s">
        <v>69</v>
      </c>
      <c r="K2" s="7" t="s">
        <v>70</v>
      </c>
      <c r="L2" s="7" t="s">
        <v>71</v>
      </c>
      <c r="M2" s="7" t="s">
        <v>72</v>
      </c>
      <c r="N2" s="7" t="s">
        <v>73</v>
      </c>
      <c r="O2" s="7" t="s">
        <v>4</v>
      </c>
      <c r="P2" s="7" t="s">
        <v>5</v>
      </c>
      <c r="Q2" s="7" t="s">
        <v>6</v>
      </c>
      <c r="R2" s="7" t="s">
        <v>7</v>
      </c>
    </row>
    <row r="3" spans="1:18" x14ac:dyDescent="0.3">
      <c r="A3" s="2" t="s">
        <v>8</v>
      </c>
      <c r="B3" s="3"/>
      <c r="C3" s="3"/>
      <c r="D3" s="3"/>
      <c r="E3" s="3"/>
      <c r="F3" s="3"/>
      <c r="G3" s="3"/>
      <c r="H3" s="3"/>
      <c r="I3" s="3"/>
      <c r="J3" s="3"/>
      <c r="K3" s="3"/>
      <c r="L3" s="3"/>
      <c r="M3" s="3"/>
      <c r="N3" s="3"/>
      <c r="O3" s="3"/>
      <c r="P3" s="3"/>
      <c r="Q3" s="3"/>
      <c r="R3" s="3"/>
    </row>
    <row r="4" spans="1:18" x14ac:dyDescent="0.3">
      <c r="A4" s="1" t="s">
        <v>9</v>
      </c>
      <c r="B4" s="3">
        <v>0.01</v>
      </c>
      <c r="C4" s="3">
        <v>0</v>
      </c>
      <c r="D4" s="3">
        <v>0</v>
      </c>
      <c r="E4" s="3">
        <v>0</v>
      </c>
      <c r="F4" s="3">
        <v>0</v>
      </c>
      <c r="G4" s="3">
        <v>512.30999999999995</v>
      </c>
      <c r="H4" s="3">
        <v>208.34</v>
      </c>
      <c r="I4" s="3">
        <v>303.97000000000003</v>
      </c>
      <c r="J4" s="3">
        <v>617.85</v>
      </c>
      <c r="K4" s="3">
        <v>0</v>
      </c>
      <c r="L4" s="3">
        <v>17.670000000000002</v>
      </c>
      <c r="M4" s="3">
        <v>6.28</v>
      </c>
      <c r="N4" s="3">
        <v>40.75</v>
      </c>
      <c r="O4" s="3">
        <v>1194.8699999999999</v>
      </c>
      <c r="P4" s="11">
        <f>(O4-O5)/O5</f>
        <v>0.14734689174396479</v>
      </c>
      <c r="Q4" s="11">
        <f>O4/$O$83</f>
        <v>7.2347637765192031E-3</v>
      </c>
      <c r="R4" s="3">
        <v>153.44999999999999</v>
      </c>
    </row>
    <row r="5" spans="1:18" x14ac:dyDescent="0.3">
      <c r="A5" s="1" t="s">
        <v>10</v>
      </c>
      <c r="B5" s="3">
        <v>0</v>
      </c>
      <c r="C5" s="3">
        <v>0</v>
      </c>
      <c r="D5" s="3">
        <v>0</v>
      </c>
      <c r="E5" s="3">
        <v>0</v>
      </c>
      <c r="F5" s="3">
        <v>0</v>
      </c>
      <c r="G5" s="3">
        <v>440.28</v>
      </c>
      <c r="H5" s="3">
        <v>162.24</v>
      </c>
      <c r="I5" s="3">
        <v>278.04000000000002</v>
      </c>
      <c r="J5" s="3">
        <v>520.14</v>
      </c>
      <c r="K5" s="3">
        <v>0</v>
      </c>
      <c r="L5" s="3">
        <v>42.31</v>
      </c>
      <c r="M5" s="3">
        <v>3.97</v>
      </c>
      <c r="N5" s="3">
        <v>34.72</v>
      </c>
      <c r="O5" s="3">
        <v>1041.42</v>
      </c>
      <c r="P5" s="3"/>
      <c r="Q5" s="3"/>
      <c r="R5" s="3"/>
    </row>
    <row r="6" spans="1:18" x14ac:dyDescent="0.3">
      <c r="A6" s="1" t="s">
        <v>11</v>
      </c>
      <c r="B6" s="3">
        <v>1743.03</v>
      </c>
      <c r="C6" s="3">
        <v>209.78</v>
      </c>
      <c r="D6" s="3">
        <v>196.21</v>
      </c>
      <c r="E6" s="3">
        <v>13.57</v>
      </c>
      <c r="F6" s="3">
        <v>272.29000000000002</v>
      </c>
      <c r="G6" s="3">
        <v>3403.99</v>
      </c>
      <c r="H6" s="3">
        <v>1547.34</v>
      </c>
      <c r="I6" s="3">
        <v>1856.66</v>
      </c>
      <c r="J6" s="3">
        <v>3712.69</v>
      </c>
      <c r="K6" s="3">
        <v>8.7899999999999991</v>
      </c>
      <c r="L6" s="3">
        <v>511.52</v>
      </c>
      <c r="M6" s="3">
        <v>110.99</v>
      </c>
      <c r="N6" s="3">
        <v>1581.25</v>
      </c>
      <c r="O6" s="3">
        <v>11554.34</v>
      </c>
      <c r="P6" s="11">
        <f>(O6-O7)/O7</f>
        <v>9.4457400394425073E-2</v>
      </c>
      <c r="Q6" s="11">
        <f>O6/$O$83</f>
        <v>6.9959845417147393E-2</v>
      </c>
      <c r="R6" s="3">
        <v>997.2</v>
      </c>
    </row>
    <row r="7" spans="1:18" x14ac:dyDescent="0.3">
      <c r="A7" s="1" t="s">
        <v>10</v>
      </c>
      <c r="B7" s="3">
        <v>1493.02</v>
      </c>
      <c r="C7" s="3">
        <v>182.45</v>
      </c>
      <c r="D7" s="3">
        <v>168.47</v>
      </c>
      <c r="E7" s="3">
        <v>13.98</v>
      </c>
      <c r="F7" s="3">
        <v>232.64</v>
      </c>
      <c r="G7" s="3">
        <v>2924.95</v>
      </c>
      <c r="H7" s="3">
        <v>1526.68</v>
      </c>
      <c r="I7" s="3">
        <v>1398.26</v>
      </c>
      <c r="J7" s="3">
        <v>3696.28</v>
      </c>
      <c r="K7" s="3">
        <v>7.69</v>
      </c>
      <c r="L7" s="3">
        <v>425.24</v>
      </c>
      <c r="M7" s="3">
        <v>132.66999999999999</v>
      </c>
      <c r="N7" s="3">
        <v>1462.21</v>
      </c>
      <c r="O7" s="3">
        <v>10557.14</v>
      </c>
      <c r="P7" s="3"/>
      <c r="Q7" s="3"/>
      <c r="R7" s="3"/>
    </row>
    <row r="8" spans="1:18" x14ac:dyDescent="0.3">
      <c r="A8" s="1" t="s">
        <v>12</v>
      </c>
      <c r="B8" s="3">
        <v>398.48</v>
      </c>
      <c r="C8" s="3">
        <v>98.64</v>
      </c>
      <c r="D8" s="3">
        <v>82.5</v>
      </c>
      <c r="E8" s="3">
        <v>16.14</v>
      </c>
      <c r="F8" s="3">
        <v>22.81</v>
      </c>
      <c r="G8" s="3">
        <v>2526.1799999999998</v>
      </c>
      <c r="H8" s="3">
        <v>1195.3699999999999</v>
      </c>
      <c r="I8" s="3">
        <v>1330.81</v>
      </c>
      <c r="J8" s="3">
        <v>465.95</v>
      </c>
      <c r="K8" s="3">
        <v>0</v>
      </c>
      <c r="L8" s="3">
        <v>17.63</v>
      </c>
      <c r="M8" s="3">
        <v>93.43</v>
      </c>
      <c r="N8" s="3">
        <v>24.3</v>
      </c>
      <c r="O8" s="3">
        <v>3647.42</v>
      </c>
      <c r="P8" s="11">
        <f>(O8-O9)/O9</f>
        <v>-0.10864831708622416</v>
      </c>
      <c r="Q8" s="11">
        <f>O8/$O$83</f>
        <v>2.2084596729143483E-2</v>
      </c>
      <c r="R8" s="3">
        <v>-444.59</v>
      </c>
    </row>
    <row r="9" spans="1:18" x14ac:dyDescent="0.3">
      <c r="A9" s="1" t="s">
        <v>10</v>
      </c>
      <c r="B9" s="3">
        <v>410.41</v>
      </c>
      <c r="C9" s="3">
        <v>85.87</v>
      </c>
      <c r="D9" s="3">
        <v>75.709999999999994</v>
      </c>
      <c r="E9" s="3">
        <v>10.16</v>
      </c>
      <c r="F9" s="3">
        <v>20.95</v>
      </c>
      <c r="G9" s="3">
        <v>2421.79</v>
      </c>
      <c r="H9" s="3">
        <v>1013.33</v>
      </c>
      <c r="I9" s="3">
        <v>1408.46</v>
      </c>
      <c r="J9" s="3">
        <v>530.91999999999996</v>
      </c>
      <c r="K9" s="3">
        <v>0</v>
      </c>
      <c r="L9" s="3">
        <v>15.46</v>
      </c>
      <c r="M9" s="3">
        <v>183.24</v>
      </c>
      <c r="N9" s="3">
        <v>423.37</v>
      </c>
      <c r="O9" s="3">
        <v>4092.01</v>
      </c>
      <c r="P9" s="3"/>
      <c r="Q9" s="3"/>
      <c r="R9" s="3"/>
    </row>
    <row r="10" spans="1:18" x14ac:dyDescent="0.3">
      <c r="A10" s="1" t="s">
        <v>13</v>
      </c>
      <c r="B10" s="3">
        <v>424.63</v>
      </c>
      <c r="C10" s="3">
        <v>77.19</v>
      </c>
      <c r="D10" s="3">
        <v>77.19</v>
      </c>
      <c r="E10" s="3">
        <v>0</v>
      </c>
      <c r="F10" s="3">
        <v>52.45</v>
      </c>
      <c r="G10" s="3">
        <v>876</v>
      </c>
      <c r="H10" s="3">
        <v>409.83</v>
      </c>
      <c r="I10" s="3">
        <v>466.17</v>
      </c>
      <c r="J10" s="3">
        <v>702.83</v>
      </c>
      <c r="K10" s="3">
        <v>0</v>
      </c>
      <c r="L10" s="3">
        <v>39.54</v>
      </c>
      <c r="M10" s="3">
        <v>59.62</v>
      </c>
      <c r="N10" s="3">
        <v>260.74</v>
      </c>
      <c r="O10" s="3">
        <v>2493</v>
      </c>
      <c r="P10" s="11">
        <f>(O10-O11)/O11</f>
        <v>-8.1740898442679732E-2</v>
      </c>
      <c r="Q10" s="11">
        <f>O10/$O$83</f>
        <v>1.5094751809705136E-2</v>
      </c>
      <c r="R10" s="3">
        <v>-221.92</v>
      </c>
    </row>
    <row r="11" spans="1:18" x14ac:dyDescent="0.3">
      <c r="A11" s="1" t="s">
        <v>10</v>
      </c>
      <c r="B11" s="3">
        <v>318.64</v>
      </c>
      <c r="C11" s="3">
        <v>69.650000000000006</v>
      </c>
      <c r="D11" s="3">
        <v>69.650000000000006</v>
      </c>
      <c r="E11" s="3">
        <v>0</v>
      </c>
      <c r="F11" s="3">
        <v>54.03</v>
      </c>
      <c r="G11" s="3">
        <v>908.78</v>
      </c>
      <c r="H11" s="3">
        <v>395.93</v>
      </c>
      <c r="I11" s="3">
        <v>512.84</v>
      </c>
      <c r="J11" s="3">
        <v>1084.57</v>
      </c>
      <c r="K11" s="3">
        <v>0</v>
      </c>
      <c r="L11" s="3">
        <v>34.85</v>
      </c>
      <c r="M11" s="3">
        <v>62.33</v>
      </c>
      <c r="N11" s="3">
        <v>182.08</v>
      </c>
      <c r="O11" s="3">
        <v>2714.92</v>
      </c>
      <c r="P11" s="3"/>
      <c r="Q11" s="3"/>
      <c r="R11" s="3"/>
    </row>
    <row r="12" spans="1:18" x14ac:dyDescent="0.3">
      <c r="A12" s="1" t="s">
        <v>14</v>
      </c>
      <c r="B12" s="3">
        <v>479.07</v>
      </c>
      <c r="C12" s="3">
        <v>33.82</v>
      </c>
      <c r="D12" s="3">
        <v>33.79</v>
      </c>
      <c r="E12" s="3">
        <v>0.02</v>
      </c>
      <c r="F12" s="3">
        <v>86.24</v>
      </c>
      <c r="G12" s="3">
        <v>3109.82</v>
      </c>
      <c r="H12" s="3">
        <v>1163</v>
      </c>
      <c r="I12" s="3">
        <v>1946.82</v>
      </c>
      <c r="J12" s="3">
        <v>709.59</v>
      </c>
      <c r="K12" s="3">
        <v>1.01</v>
      </c>
      <c r="L12" s="3">
        <v>139.74</v>
      </c>
      <c r="M12" s="3">
        <v>202.56</v>
      </c>
      <c r="N12" s="3">
        <v>124.71</v>
      </c>
      <c r="O12" s="3">
        <v>4886.55</v>
      </c>
      <c r="P12" s="11">
        <f>(O12-O13)/O13</f>
        <v>0.11651228573648165</v>
      </c>
      <c r="Q12" s="11">
        <f>O12/$O$83</f>
        <v>2.9587348357687379E-2</v>
      </c>
      <c r="R12" s="3">
        <v>509.93</v>
      </c>
    </row>
    <row r="13" spans="1:18" x14ac:dyDescent="0.3">
      <c r="A13" s="1" t="s">
        <v>10</v>
      </c>
      <c r="B13" s="3">
        <v>314.75</v>
      </c>
      <c r="C13" s="3">
        <v>33.46</v>
      </c>
      <c r="D13" s="3">
        <v>33.46</v>
      </c>
      <c r="E13" s="3">
        <v>0</v>
      </c>
      <c r="F13" s="3">
        <v>58.72</v>
      </c>
      <c r="G13" s="3">
        <v>2769.04</v>
      </c>
      <c r="H13" s="3">
        <v>1065.5999999999999</v>
      </c>
      <c r="I13" s="3">
        <v>1703.44</v>
      </c>
      <c r="J13" s="3">
        <v>670.64</v>
      </c>
      <c r="K13" s="3">
        <v>0</v>
      </c>
      <c r="L13" s="3">
        <v>75.78</v>
      </c>
      <c r="M13" s="3">
        <v>350.06</v>
      </c>
      <c r="N13" s="3">
        <v>104.17</v>
      </c>
      <c r="O13" s="3">
        <v>4376.62</v>
      </c>
      <c r="P13" s="3"/>
      <c r="Q13" s="3"/>
      <c r="R13" s="3"/>
    </row>
    <row r="14" spans="1:18" x14ac:dyDescent="0.3">
      <c r="A14" s="1" t="s">
        <v>15</v>
      </c>
      <c r="B14" s="3">
        <v>1219.9100000000001</v>
      </c>
      <c r="C14" s="3">
        <v>87.95</v>
      </c>
      <c r="D14" s="3">
        <v>81.95</v>
      </c>
      <c r="E14" s="3">
        <v>6</v>
      </c>
      <c r="F14" s="3">
        <v>203.65</v>
      </c>
      <c r="G14" s="3">
        <v>1199.28</v>
      </c>
      <c r="H14" s="3">
        <v>773.64</v>
      </c>
      <c r="I14" s="3">
        <v>425.64</v>
      </c>
      <c r="J14" s="3">
        <v>2844.68</v>
      </c>
      <c r="K14" s="3">
        <v>3.62</v>
      </c>
      <c r="L14" s="3">
        <v>398.66</v>
      </c>
      <c r="M14" s="3">
        <v>270.48</v>
      </c>
      <c r="N14" s="3">
        <v>1155.27</v>
      </c>
      <c r="O14" s="3">
        <v>7383.5</v>
      </c>
      <c r="P14" s="11">
        <f>(O14-O15)/O15</f>
        <v>-0.16864554586101801</v>
      </c>
      <c r="Q14" s="11">
        <f>O14/$O$83</f>
        <v>4.4706016841940581E-2</v>
      </c>
      <c r="R14" s="3">
        <v>-1497.79</v>
      </c>
    </row>
    <row r="15" spans="1:18" x14ac:dyDescent="0.3">
      <c r="A15" s="1" t="s">
        <v>10</v>
      </c>
      <c r="B15" s="3">
        <v>1187.08</v>
      </c>
      <c r="C15" s="3">
        <v>97.76</v>
      </c>
      <c r="D15" s="3">
        <v>86.32</v>
      </c>
      <c r="E15" s="3">
        <v>11.44</v>
      </c>
      <c r="F15" s="3">
        <v>172.35</v>
      </c>
      <c r="G15" s="3">
        <v>1695.28</v>
      </c>
      <c r="H15" s="3">
        <v>1102.17</v>
      </c>
      <c r="I15" s="3">
        <v>593.11</v>
      </c>
      <c r="J15" s="3">
        <v>3042.95</v>
      </c>
      <c r="K15" s="3">
        <v>9.35</v>
      </c>
      <c r="L15" s="3">
        <v>396.91</v>
      </c>
      <c r="M15" s="3">
        <v>225.75</v>
      </c>
      <c r="N15" s="3">
        <v>2053.86</v>
      </c>
      <c r="O15" s="3">
        <v>8881.2900000000009</v>
      </c>
      <c r="P15" s="3"/>
      <c r="Q15" s="3"/>
      <c r="R15" s="3"/>
    </row>
    <row r="16" spans="1:18" x14ac:dyDescent="0.3">
      <c r="A16" s="1" t="s">
        <v>16</v>
      </c>
      <c r="B16" s="3">
        <v>2172.08</v>
      </c>
      <c r="C16" s="3">
        <v>498.82</v>
      </c>
      <c r="D16" s="3">
        <v>443.33</v>
      </c>
      <c r="E16" s="3">
        <v>55.49</v>
      </c>
      <c r="F16" s="3">
        <v>590.91999999999996</v>
      </c>
      <c r="G16" s="3">
        <v>4955.05</v>
      </c>
      <c r="H16" s="3">
        <v>2550.23</v>
      </c>
      <c r="I16" s="3">
        <v>2404.8200000000002</v>
      </c>
      <c r="J16" s="3">
        <v>4193.42</v>
      </c>
      <c r="K16" s="3">
        <v>78.02</v>
      </c>
      <c r="L16" s="3">
        <v>555.25</v>
      </c>
      <c r="M16" s="3">
        <v>236.52</v>
      </c>
      <c r="N16" s="3">
        <v>1051.1400000000001</v>
      </c>
      <c r="O16" s="3">
        <v>14331.22</v>
      </c>
      <c r="P16" s="11">
        <f>(O16-O17)/O17</f>
        <v>-5.3835193656095702E-3</v>
      </c>
      <c r="Q16" s="11">
        <f>O16/$O$83</f>
        <v>8.6773449270069164E-2</v>
      </c>
      <c r="R16" s="3">
        <v>-77.569999999999993</v>
      </c>
    </row>
    <row r="17" spans="1:18" x14ac:dyDescent="0.3">
      <c r="A17" s="1" t="s">
        <v>10</v>
      </c>
      <c r="B17" s="3">
        <v>1884.33</v>
      </c>
      <c r="C17" s="3">
        <v>528.07000000000005</v>
      </c>
      <c r="D17" s="3">
        <v>468.4</v>
      </c>
      <c r="E17" s="3">
        <v>59.67</v>
      </c>
      <c r="F17" s="3">
        <v>526.04</v>
      </c>
      <c r="G17" s="3">
        <v>4850.53</v>
      </c>
      <c r="H17" s="3">
        <v>2483.48</v>
      </c>
      <c r="I17" s="3">
        <v>2367.0500000000002</v>
      </c>
      <c r="J17" s="3">
        <v>4012.19</v>
      </c>
      <c r="K17" s="3">
        <v>96.33</v>
      </c>
      <c r="L17" s="3">
        <v>583.78</v>
      </c>
      <c r="M17" s="3">
        <v>322.76</v>
      </c>
      <c r="N17" s="3">
        <v>1604.76</v>
      </c>
      <c r="O17" s="3">
        <v>14408.79</v>
      </c>
      <c r="P17" s="3"/>
      <c r="Q17" s="3"/>
      <c r="R17" s="3"/>
    </row>
    <row r="18" spans="1:18" x14ac:dyDescent="0.3">
      <c r="A18" s="1" t="s">
        <v>17</v>
      </c>
      <c r="B18" s="3">
        <v>669.54</v>
      </c>
      <c r="C18" s="3">
        <v>206.21</v>
      </c>
      <c r="D18" s="3">
        <v>191.13</v>
      </c>
      <c r="E18" s="3">
        <v>15.08</v>
      </c>
      <c r="F18" s="3">
        <v>179.02</v>
      </c>
      <c r="G18" s="3">
        <v>1812.44</v>
      </c>
      <c r="H18" s="3">
        <v>861.57</v>
      </c>
      <c r="I18" s="3">
        <v>950.86</v>
      </c>
      <c r="J18" s="3">
        <v>458</v>
      </c>
      <c r="K18" s="3">
        <v>-7.0000000000000007E-2</v>
      </c>
      <c r="L18" s="3">
        <v>182.13</v>
      </c>
      <c r="M18" s="3">
        <v>58.49</v>
      </c>
      <c r="N18" s="3">
        <v>804.74</v>
      </c>
      <c r="O18" s="3">
        <v>4370.49</v>
      </c>
      <c r="P18" s="11">
        <f>(O18-O19)/O19</f>
        <v>8.4356988852472031E-2</v>
      </c>
      <c r="Q18" s="11">
        <f>O18/$O$83</f>
        <v>2.646268023938957E-2</v>
      </c>
      <c r="R18" s="3">
        <v>340</v>
      </c>
    </row>
    <row r="19" spans="1:18" x14ac:dyDescent="0.3">
      <c r="A19" s="1" t="s">
        <v>10</v>
      </c>
      <c r="B19" s="3">
        <v>551.64</v>
      </c>
      <c r="C19" s="3">
        <v>167.91</v>
      </c>
      <c r="D19" s="3">
        <v>159.33000000000001</v>
      </c>
      <c r="E19" s="3">
        <v>8.58</v>
      </c>
      <c r="F19" s="3">
        <v>141.9</v>
      </c>
      <c r="G19" s="3">
        <v>1751.93</v>
      </c>
      <c r="H19" s="3">
        <v>827.52</v>
      </c>
      <c r="I19" s="3">
        <v>924.41</v>
      </c>
      <c r="J19" s="3">
        <v>431.92</v>
      </c>
      <c r="K19" s="3">
        <v>0</v>
      </c>
      <c r="L19" s="3">
        <v>136.07</v>
      </c>
      <c r="M19" s="3">
        <v>67.89</v>
      </c>
      <c r="N19" s="3">
        <v>781.23</v>
      </c>
      <c r="O19" s="3">
        <v>4030.49</v>
      </c>
      <c r="P19" s="3"/>
      <c r="Q19" s="3"/>
      <c r="R19" s="3"/>
    </row>
    <row r="20" spans="1:18" x14ac:dyDescent="0.3">
      <c r="A20" s="1" t="s">
        <v>18</v>
      </c>
      <c r="B20" s="3">
        <v>0</v>
      </c>
      <c r="C20" s="3">
        <v>0</v>
      </c>
      <c r="D20" s="3">
        <v>0</v>
      </c>
      <c r="E20" s="3">
        <v>0</v>
      </c>
      <c r="F20" s="3">
        <v>0</v>
      </c>
      <c r="G20" s="3">
        <v>0</v>
      </c>
      <c r="H20" s="3">
        <v>0</v>
      </c>
      <c r="I20" s="3">
        <v>0</v>
      </c>
      <c r="J20" s="3">
        <v>0.01</v>
      </c>
      <c r="K20" s="3">
        <v>0</v>
      </c>
      <c r="L20" s="3">
        <v>0</v>
      </c>
      <c r="M20" s="3">
        <v>0</v>
      </c>
      <c r="N20" s="3">
        <v>297.51</v>
      </c>
      <c r="O20" s="3">
        <v>297.52</v>
      </c>
      <c r="P20" s="11">
        <f>(O20-O21)/O21</f>
        <v>-0.30352544594784403</v>
      </c>
      <c r="Q20" s="11">
        <f>O20/$O$83</f>
        <v>1.8014402560864308E-3</v>
      </c>
      <c r="R20" s="3">
        <v>-129.66</v>
      </c>
    </row>
    <row r="21" spans="1:18" x14ac:dyDescent="0.3">
      <c r="A21" s="1" t="s">
        <v>10</v>
      </c>
      <c r="B21" s="3">
        <v>0</v>
      </c>
      <c r="C21" s="3">
        <v>0</v>
      </c>
      <c r="D21" s="3">
        <v>0</v>
      </c>
      <c r="E21" s="3">
        <v>0</v>
      </c>
      <c r="F21" s="3">
        <v>0</v>
      </c>
      <c r="G21" s="3">
        <v>0</v>
      </c>
      <c r="H21" s="3">
        <v>0</v>
      </c>
      <c r="I21" s="3">
        <v>0</v>
      </c>
      <c r="J21" s="3">
        <v>0</v>
      </c>
      <c r="K21" s="3">
        <v>0</v>
      </c>
      <c r="L21" s="3">
        <v>0</v>
      </c>
      <c r="M21" s="3">
        <v>0</v>
      </c>
      <c r="N21" s="3">
        <v>427.18</v>
      </c>
      <c r="O21" s="3">
        <v>427.18</v>
      </c>
      <c r="P21" s="3"/>
      <c r="Q21" s="3"/>
      <c r="R21" s="3"/>
    </row>
    <row r="22" spans="1:18" x14ac:dyDescent="0.3">
      <c r="A22" s="1" t="s">
        <v>19</v>
      </c>
      <c r="B22" s="3">
        <v>42.97</v>
      </c>
      <c r="C22" s="3">
        <v>11.18</v>
      </c>
      <c r="D22" s="3">
        <v>11.18</v>
      </c>
      <c r="E22" s="3">
        <v>0</v>
      </c>
      <c r="F22" s="3">
        <v>22.28</v>
      </c>
      <c r="G22" s="3">
        <v>879.76</v>
      </c>
      <c r="H22" s="3">
        <v>467.43</v>
      </c>
      <c r="I22" s="3">
        <v>412.33</v>
      </c>
      <c r="J22" s="3">
        <v>299.81</v>
      </c>
      <c r="K22" s="3">
        <v>0</v>
      </c>
      <c r="L22" s="3">
        <v>25.33</v>
      </c>
      <c r="M22" s="3">
        <v>10.91</v>
      </c>
      <c r="N22" s="3">
        <v>36.090000000000003</v>
      </c>
      <c r="O22" s="3">
        <v>1328.33</v>
      </c>
      <c r="P22" s="11">
        <f>(O22-O23)/O23</f>
        <v>0.17079899519633332</v>
      </c>
      <c r="Q22" s="11">
        <f>O22/$O$83</f>
        <v>8.0428446335281279E-3</v>
      </c>
      <c r="R22" s="3">
        <v>193.78</v>
      </c>
    </row>
    <row r="23" spans="1:18" x14ac:dyDescent="0.3">
      <c r="A23" s="1" t="s">
        <v>10</v>
      </c>
      <c r="B23" s="3">
        <v>36.049999999999997</v>
      </c>
      <c r="C23" s="3">
        <v>16.3</v>
      </c>
      <c r="D23" s="3">
        <v>16.3</v>
      </c>
      <c r="E23" s="3">
        <v>0</v>
      </c>
      <c r="F23" s="3">
        <v>19.489999999999998</v>
      </c>
      <c r="G23" s="3">
        <v>821.91</v>
      </c>
      <c r="H23" s="3">
        <v>481.79</v>
      </c>
      <c r="I23" s="3">
        <v>340.12</v>
      </c>
      <c r="J23" s="3">
        <v>182.12</v>
      </c>
      <c r="K23" s="3">
        <v>0</v>
      </c>
      <c r="L23" s="3">
        <v>10.26</v>
      </c>
      <c r="M23" s="3">
        <v>14.1</v>
      </c>
      <c r="N23" s="3">
        <v>34.32</v>
      </c>
      <c r="O23" s="3">
        <v>1134.55</v>
      </c>
      <c r="P23" s="3"/>
      <c r="Q23" s="3"/>
      <c r="R23" s="3"/>
    </row>
    <row r="24" spans="1:18" x14ac:dyDescent="0.3">
      <c r="A24" s="1" t="s">
        <v>20</v>
      </c>
      <c r="B24" s="3">
        <v>159.88999999999999</v>
      </c>
      <c r="C24" s="3">
        <v>20.170000000000002</v>
      </c>
      <c r="D24" s="3">
        <v>20.170000000000002</v>
      </c>
      <c r="E24" s="3">
        <v>0</v>
      </c>
      <c r="F24" s="3">
        <v>19.690000000000001</v>
      </c>
      <c r="G24" s="3">
        <v>926.01</v>
      </c>
      <c r="H24" s="3">
        <v>228.94</v>
      </c>
      <c r="I24" s="3">
        <v>697.07</v>
      </c>
      <c r="J24" s="3">
        <v>451.54</v>
      </c>
      <c r="K24" s="3">
        <v>0</v>
      </c>
      <c r="L24" s="3">
        <v>50.15</v>
      </c>
      <c r="M24" s="3">
        <v>24.8</v>
      </c>
      <c r="N24" s="3">
        <v>10.42</v>
      </c>
      <c r="O24" s="3">
        <v>1662.67</v>
      </c>
      <c r="P24" s="11">
        <f>(O24-O25)/O25</f>
        <v>0.10345170859907493</v>
      </c>
      <c r="Q24" s="11">
        <f>O24/$O$83</f>
        <v>1.0067224625528455E-2</v>
      </c>
      <c r="R24" s="3">
        <v>155.88</v>
      </c>
    </row>
    <row r="25" spans="1:18" x14ac:dyDescent="0.3">
      <c r="A25" s="1" t="s">
        <v>10</v>
      </c>
      <c r="B25" s="3">
        <v>158.83000000000001</v>
      </c>
      <c r="C25" s="3">
        <v>21.4</v>
      </c>
      <c r="D25" s="3">
        <v>21.4</v>
      </c>
      <c r="E25" s="3">
        <v>0</v>
      </c>
      <c r="F25" s="3">
        <v>9.7799999999999994</v>
      </c>
      <c r="G25" s="3">
        <v>910.77</v>
      </c>
      <c r="H25" s="3">
        <v>255.81</v>
      </c>
      <c r="I25" s="3">
        <v>654.97</v>
      </c>
      <c r="J25" s="3">
        <v>347.97</v>
      </c>
      <c r="K25" s="3">
        <v>0</v>
      </c>
      <c r="L25" s="3">
        <v>41.63</v>
      </c>
      <c r="M25" s="3">
        <v>13.64</v>
      </c>
      <c r="N25" s="3">
        <v>2.76</v>
      </c>
      <c r="O25" s="3">
        <v>1506.79</v>
      </c>
      <c r="P25" s="3"/>
      <c r="Q25" s="3"/>
      <c r="R25" s="3"/>
    </row>
    <row r="26" spans="1:18" ht="15.6" x14ac:dyDescent="0.3">
      <c r="A26" s="1" t="s">
        <v>21</v>
      </c>
      <c r="B26" s="3">
        <v>960.41</v>
      </c>
      <c r="C26" s="3">
        <v>149.30000000000001</v>
      </c>
      <c r="D26" s="3">
        <v>65.239999999999995</v>
      </c>
      <c r="E26" s="1">
        <v>84.06</v>
      </c>
      <c r="F26" s="3">
        <v>247.85</v>
      </c>
      <c r="G26" s="3">
        <v>2448.7600000000002</v>
      </c>
      <c r="H26" s="3">
        <v>766.21</v>
      </c>
      <c r="I26" s="3">
        <v>1682.55</v>
      </c>
      <c r="J26" s="3">
        <v>3560.11</v>
      </c>
      <c r="K26" s="3">
        <v>25.96</v>
      </c>
      <c r="L26" s="3">
        <v>157.35</v>
      </c>
      <c r="M26" s="3">
        <v>445.07</v>
      </c>
      <c r="N26" s="3">
        <v>293.93</v>
      </c>
      <c r="O26" s="3">
        <v>8288.74</v>
      </c>
      <c r="P26" s="11">
        <f>(O26-O27)/O27</f>
        <v>5.4008000996945499E-2</v>
      </c>
      <c r="Q26" s="11">
        <f>O26/$O$83</f>
        <v>5.0187113162926331E-2</v>
      </c>
      <c r="R26" s="18">
        <v>424.72</v>
      </c>
    </row>
    <row r="27" spans="1:18" x14ac:dyDescent="0.3">
      <c r="A27" s="1" t="s">
        <v>10</v>
      </c>
      <c r="B27" s="3">
        <v>682.94</v>
      </c>
      <c r="C27" s="3">
        <v>169.03</v>
      </c>
      <c r="D27" s="3">
        <v>68.59</v>
      </c>
      <c r="E27" s="3">
        <v>100.44</v>
      </c>
      <c r="F27" s="3">
        <v>209.78</v>
      </c>
      <c r="G27" s="3">
        <v>2304.9299999999998</v>
      </c>
      <c r="H27" s="3">
        <v>742.93</v>
      </c>
      <c r="I27" s="3">
        <v>1562</v>
      </c>
      <c r="J27" s="3">
        <v>3523.3</v>
      </c>
      <c r="K27" s="3">
        <v>25.26</v>
      </c>
      <c r="L27" s="3">
        <v>183.21</v>
      </c>
      <c r="M27" s="3">
        <v>472.1</v>
      </c>
      <c r="N27" s="3">
        <v>293.47000000000003</v>
      </c>
      <c r="O27" s="3">
        <v>7864.02</v>
      </c>
      <c r="P27" s="3"/>
      <c r="Q27" s="3"/>
      <c r="R27" s="3"/>
    </row>
    <row r="28" spans="1:18" x14ac:dyDescent="0.3">
      <c r="A28" s="1" t="s">
        <v>22</v>
      </c>
      <c r="B28" s="3">
        <v>-0.36</v>
      </c>
      <c r="C28" s="3">
        <v>0</v>
      </c>
      <c r="D28" s="3">
        <v>0</v>
      </c>
      <c r="E28" s="3">
        <v>0</v>
      </c>
      <c r="F28" s="3">
        <v>0</v>
      </c>
      <c r="G28" s="3">
        <v>0.54</v>
      </c>
      <c r="H28" s="3">
        <v>0</v>
      </c>
      <c r="I28" s="3">
        <v>0.54</v>
      </c>
      <c r="J28" s="3">
        <v>52.05</v>
      </c>
      <c r="K28" s="3">
        <v>0</v>
      </c>
      <c r="L28" s="3">
        <v>0</v>
      </c>
      <c r="M28" s="3">
        <v>1.73</v>
      </c>
      <c r="N28" s="3">
        <v>0</v>
      </c>
      <c r="O28" s="3">
        <v>53.96</v>
      </c>
      <c r="P28" s="11">
        <f>(O28-O29)/O29</f>
        <v>1.0247654784240152</v>
      </c>
      <c r="Q28" s="11">
        <f>O28/$O$83</f>
        <v>3.2671993888956646E-4</v>
      </c>
      <c r="R28" s="3">
        <v>27.31</v>
      </c>
    </row>
    <row r="29" spans="1:18" x14ac:dyDescent="0.3">
      <c r="A29" s="1" t="s">
        <v>10</v>
      </c>
      <c r="B29" s="3">
        <v>-0.33</v>
      </c>
      <c r="C29" s="3">
        <v>0</v>
      </c>
      <c r="D29" s="3">
        <v>0</v>
      </c>
      <c r="E29" s="3">
        <v>0</v>
      </c>
      <c r="F29" s="3">
        <v>0</v>
      </c>
      <c r="G29" s="3">
        <v>1.55</v>
      </c>
      <c r="H29" s="3">
        <v>0.03</v>
      </c>
      <c r="I29" s="3">
        <v>1.51</v>
      </c>
      <c r="J29" s="3">
        <v>25.45</v>
      </c>
      <c r="K29" s="3">
        <v>0</v>
      </c>
      <c r="L29" s="3">
        <v>0</v>
      </c>
      <c r="M29" s="3">
        <v>-0.01</v>
      </c>
      <c r="N29" s="3">
        <v>0</v>
      </c>
      <c r="O29" s="3">
        <v>26.65</v>
      </c>
      <c r="P29" s="3"/>
      <c r="Q29" s="3"/>
      <c r="R29" s="3"/>
    </row>
    <row r="30" spans="1:18" x14ac:dyDescent="0.3">
      <c r="A30" s="1" t="s">
        <v>23</v>
      </c>
      <c r="B30" s="3">
        <v>9.3000000000000007</v>
      </c>
      <c r="C30" s="3">
        <v>-0.09</v>
      </c>
      <c r="D30" s="3">
        <v>-0.09</v>
      </c>
      <c r="E30" s="3">
        <v>0</v>
      </c>
      <c r="F30" s="3">
        <v>0.62</v>
      </c>
      <c r="G30" s="3">
        <v>38.93</v>
      </c>
      <c r="H30" s="3">
        <v>14.84</v>
      </c>
      <c r="I30" s="3">
        <v>24.09</v>
      </c>
      <c r="J30" s="3">
        <v>3.06</v>
      </c>
      <c r="K30" s="3">
        <v>0</v>
      </c>
      <c r="L30" s="3">
        <v>39.729999999999997</v>
      </c>
      <c r="M30" s="3">
        <v>0.7</v>
      </c>
      <c r="N30" s="3">
        <v>0.11</v>
      </c>
      <c r="O30" s="3">
        <v>92.36</v>
      </c>
      <c r="P30" s="11">
        <f>(O30-O31)/O31</f>
        <v>-0.62234216552175325</v>
      </c>
      <c r="Q30" s="11">
        <f>O30/$O$83</f>
        <v>5.592263446226901E-4</v>
      </c>
      <c r="R30" s="3">
        <v>-152.19999999999999</v>
      </c>
    </row>
    <row r="31" spans="1:18" x14ac:dyDescent="0.3">
      <c r="A31" s="1" t="s">
        <v>10</v>
      </c>
      <c r="B31" s="3">
        <v>9</v>
      </c>
      <c r="C31" s="3">
        <v>7.0000000000000007E-2</v>
      </c>
      <c r="D31" s="3">
        <v>7.0000000000000007E-2</v>
      </c>
      <c r="E31" s="3">
        <v>0</v>
      </c>
      <c r="F31" s="3">
        <v>0.73</v>
      </c>
      <c r="G31" s="3">
        <v>178.3</v>
      </c>
      <c r="H31" s="3">
        <v>55.65</v>
      </c>
      <c r="I31" s="3">
        <v>122.65</v>
      </c>
      <c r="J31" s="3">
        <v>23.8</v>
      </c>
      <c r="K31" s="3">
        <v>0</v>
      </c>
      <c r="L31" s="3">
        <v>32.270000000000003</v>
      </c>
      <c r="M31" s="3">
        <v>0.28000000000000003</v>
      </c>
      <c r="N31" s="3">
        <v>0.11</v>
      </c>
      <c r="O31" s="3">
        <v>244.56</v>
      </c>
      <c r="P31" s="3"/>
      <c r="Q31" s="3"/>
      <c r="R31" s="3"/>
    </row>
    <row r="32" spans="1:18" x14ac:dyDescent="0.3">
      <c r="A32" s="1" t="s">
        <v>24</v>
      </c>
      <c r="B32" s="3">
        <v>908.55</v>
      </c>
      <c r="C32" s="3">
        <v>85.93</v>
      </c>
      <c r="D32" s="3">
        <v>84.3</v>
      </c>
      <c r="E32" s="3">
        <v>1.62</v>
      </c>
      <c r="F32" s="3">
        <v>246.82</v>
      </c>
      <c r="G32" s="3">
        <v>2146.75</v>
      </c>
      <c r="H32" s="3">
        <v>1047.19</v>
      </c>
      <c r="I32" s="3">
        <v>1099.56</v>
      </c>
      <c r="J32" s="3">
        <v>1593.09</v>
      </c>
      <c r="K32" s="3">
        <v>1.1299999999999999</v>
      </c>
      <c r="L32" s="3">
        <v>56.58</v>
      </c>
      <c r="M32" s="3">
        <v>206.92</v>
      </c>
      <c r="N32" s="3">
        <v>1703.97</v>
      </c>
      <c r="O32" s="3">
        <v>6949.73</v>
      </c>
      <c r="P32" s="11">
        <f>(O32-O33)/O33</f>
        <v>-4.5349710915167485E-2</v>
      </c>
      <c r="Q32" s="11">
        <f>O32/$O$83</f>
        <v>4.2079602685303676E-2</v>
      </c>
      <c r="R32" s="3">
        <v>-330.14</v>
      </c>
    </row>
    <row r="33" spans="1:18" x14ac:dyDescent="0.3">
      <c r="A33" s="1" t="s">
        <v>10</v>
      </c>
      <c r="B33" s="3">
        <v>806.72</v>
      </c>
      <c r="C33" s="3">
        <v>86.42</v>
      </c>
      <c r="D33" s="3">
        <v>83.1</v>
      </c>
      <c r="E33" s="3">
        <v>3.32</v>
      </c>
      <c r="F33" s="3">
        <v>242.21</v>
      </c>
      <c r="G33" s="3">
        <v>2026.8</v>
      </c>
      <c r="H33" s="3">
        <v>902.38</v>
      </c>
      <c r="I33" s="3">
        <v>1124.43</v>
      </c>
      <c r="J33" s="3">
        <v>1136.48</v>
      </c>
      <c r="K33" s="3">
        <v>12.47</v>
      </c>
      <c r="L33" s="3">
        <v>49.51</v>
      </c>
      <c r="M33" s="3">
        <v>133.21</v>
      </c>
      <c r="N33" s="3">
        <v>2786.04</v>
      </c>
      <c r="O33" s="3">
        <v>7279.87</v>
      </c>
      <c r="P33" s="3"/>
      <c r="Q33" s="3"/>
      <c r="R33" s="3"/>
    </row>
    <row r="34" spans="1:18" x14ac:dyDescent="0.3">
      <c r="A34" s="1" t="s">
        <v>25</v>
      </c>
      <c r="B34" s="3">
        <v>236.01</v>
      </c>
      <c r="C34" s="3">
        <v>39.9</v>
      </c>
      <c r="D34" s="3">
        <v>39.85</v>
      </c>
      <c r="E34" s="3">
        <v>0.05</v>
      </c>
      <c r="F34" s="3">
        <v>42.22</v>
      </c>
      <c r="G34" s="3">
        <v>1263.8</v>
      </c>
      <c r="H34" s="3">
        <v>424.95</v>
      </c>
      <c r="I34" s="3">
        <v>838.86</v>
      </c>
      <c r="J34" s="3">
        <v>549.91</v>
      </c>
      <c r="K34" s="3">
        <v>0</v>
      </c>
      <c r="L34" s="3">
        <v>14.53</v>
      </c>
      <c r="M34" s="3">
        <v>37.06</v>
      </c>
      <c r="N34" s="3">
        <v>12.71</v>
      </c>
      <c r="O34" s="3">
        <v>2196.15</v>
      </c>
      <c r="P34" s="11">
        <f>(O34-O35)/O35</f>
        <v>0.14272705986419346</v>
      </c>
      <c r="Q34" s="11">
        <f>O34/$O$83</f>
        <v>1.3297368306010403E-2</v>
      </c>
      <c r="R34" s="3">
        <v>274.3</v>
      </c>
    </row>
    <row r="35" spans="1:18" x14ac:dyDescent="0.3">
      <c r="A35" s="1" t="s">
        <v>10</v>
      </c>
      <c r="B35" s="3">
        <v>175.6</v>
      </c>
      <c r="C35" s="3">
        <v>32.909999999999997</v>
      </c>
      <c r="D35" s="3">
        <v>32.909999999999997</v>
      </c>
      <c r="E35" s="3">
        <v>0</v>
      </c>
      <c r="F35" s="3">
        <v>36.36</v>
      </c>
      <c r="G35" s="3">
        <v>1228.25</v>
      </c>
      <c r="H35" s="3">
        <v>392</v>
      </c>
      <c r="I35" s="3">
        <v>836.25</v>
      </c>
      <c r="J35" s="3">
        <v>390.04</v>
      </c>
      <c r="K35" s="3">
        <v>0</v>
      </c>
      <c r="L35" s="3">
        <v>10.55</v>
      </c>
      <c r="M35" s="3">
        <v>39.76</v>
      </c>
      <c r="N35" s="3">
        <v>8.3800000000000008</v>
      </c>
      <c r="O35" s="3">
        <v>1921.85</v>
      </c>
      <c r="P35" s="3"/>
      <c r="Q35" s="3"/>
      <c r="R35" s="3"/>
    </row>
    <row r="36" spans="1:18" x14ac:dyDescent="0.3">
      <c r="A36" s="1" t="s">
        <v>26</v>
      </c>
      <c r="B36" s="3">
        <v>964.08</v>
      </c>
      <c r="C36" s="3">
        <v>55.42</v>
      </c>
      <c r="D36" s="3">
        <v>55.42</v>
      </c>
      <c r="E36" s="3">
        <v>0</v>
      </c>
      <c r="F36" s="3">
        <v>102.66</v>
      </c>
      <c r="G36" s="3">
        <v>2304.2600000000002</v>
      </c>
      <c r="H36" s="3">
        <v>1052.1500000000001</v>
      </c>
      <c r="I36" s="3">
        <v>1252.1099999999999</v>
      </c>
      <c r="J36" s="3">
        <v>1700.21</v>
      </c>
      <c r="K36" s="3">
        <v>0.21</v>
      </c>
      <c r="L36" s="3">
        <v>69.64</v>
      </c>
      <c r="M36" s="3">
        <v>838.43</v>
      </c>
      <c r="N36" s="3">
        <v>1167.4000000000001</v>
      </c>
      <c r="O36" s="3">
        <v>7202.31</v>
      </c>
      <c r="P36" s="11">
        <f>(O36-O37)/O37</f>
        <v>9.3527331692556226E-2</v>
      </c>
      <c r="Q36" s="11">
        <f>O36/$O$83</f>
        <v>4.3608937788430564E-2</v>
      </c>
      <c r="R36" s="3">
        <v>616</v>
      </c>
    </row>
    <row r="37" spans="1:18" x14ac:dyDescent="0.3">
      <c r="A37" s="1" t="s">
        <v>10</v>
      </c>
      <c r="B37" s="3">
        <v>913.06</v>
      </c>
      <c r="C37" s="3">
        <v>55.05</v>
      </c>
      <c r="D37" s="3">
        <v>55.05</v>
      </c>
      <c r="E37" s="3">
        <v>0</v>
      </c>
      <c r="F37" s="3">
        <v>83.25</v>
      </c>
      <c r="G37" s="3">
        <v>1962.5</v>
      </c>
      <c r="H37" s="3">
        <v>871.99</v>
      </c>
      <c r="I37" s="3">
        <v>1090.51</v>
      </c>
      <c r="J37" s="3">
        <v>1253.95</v>
      </c>
      <c r="K37" s="3">
        <v>0.08</v>
      </c>
      <c r="L37" s="3">
        <v>49.13</v>
      </c>
      <c r="M37" s="3">
        <v>565.98</v>
      </c>
      <c r="N37" s="3">
        <v>1703.31</v>
      </c>
      <c r="O37" s="3">
        <v>6586.31</v>
      </c>
      <c r="P37" s="3"/>
      <c r="Q37" s="3"/>
      <c r="R37" s="3"/>
    </row>
    <row r="38" spans="1:18" x14ac:dyDescent="0.3">
      <c r="A38" s="1" t="s">
        <v>27</v>
      </c>
      <c r="B38" s="3">
        <v>60.35</v>
      </c>
      <c r="C38" s="3">
        <v>2.42</v>
      </c>
      <c r="D38" s="3">
        <v>2.42</v>
      </c>
      <c r="E38" s="3">
        <v>0</v>
      </c>
      <c r="F38" s="3">
        <v>13.56</v>
      </c>
      <c r="G38" s="3">
        <v>1869.19</v>
      </c>
      <c r="H38" s="3">
        <v>440.39</v>
      </c>
      <c r="I38" s="3">
        <v>1428.8</v>
      </c>
      <c r="J38" s="3">
        <v>6.04</v>
      </c>
      <c r="K38" s="3">
        <v>0</v>
      </c>
      <c r="L38" s="3">
        <v>5.32</v>
      </c>
      <c r="M38" s="3">
        <v>61.89</v>
      </c>
      <c r="N38" s="3">
        <v>26.64</v>
      </c>
      <c r="O38" s="3">
        <v>2045.41</v>
      </c>
      <c r="P38" s="11">
        <f>(O38-O39)/O39</f>
        <v>0.28341061534889855</v>
      </c>
      <c r="Q38" s="11">
        <f>O38/$O$83</f>
        <v>1.2384659566421574E-2</v>
      </c>
      <c r="R38" s="3">
        <v>451.68</v>
      </c>
    </row>
    <row r="39" spans="1:18" x14ac:dyDescent="0.3">
      <c r="A39" s="1" t="s">
        <v>10</v>
      </c>
      <c r="B39" s="3">
        <v>51.63</v>
      </c>
      <c r="C39" s="3">
        <v>2.13</v>
      </c>
      <c r="D39" s="3">
        <v>2.13</v>
      </c>
      <c r="E39" s="3">
        <v>0</v>
      </c>
      <c r="F39" s="3">
        <v>11.88</v>
      </c>
      <c r="G39" s="3">
        <v>1458.74</v>
      </c>
      <c r="H39" s="3">
        <v>335.49</v>
      </c>
      <c r="I39" s="3">
        <v>1123.25</v>
      </c>
      <c r="J39" s="3">
        <v>1.49</v>
      </c>
      <c r="K39" s="3">
        <v>0</v>
      </c>
      <c r="L39" s="3">
        <v>4.74</v>
      </c>
      <c r="M39" s="3">
        <v>52.84</v>
      </c>
      <c r="N39" s="3">
        <v>10.28</v>
      </c>
      <c r="O39" s="3">
        <v>1593.73</v>
      </c>
      <c r="P39" s="3"/>
      <c r="Q39" s="3"/>
      <c r="R39" s="3"/>
    </row>
    <row r="40" spans="1:18" x14ac:dyDescent="0.3">
      <c r="A40" s="1" t="s">
        <v>28</v>
      </c>
      <c r="B40" s="3">
        <v>1375.34</v>
      </c>
      <c r="C40" s="3">
        <v>408.89</v>
      </c>
      <c r="D40" s="3">
        <v>395.76</v>
      </c>
      <c r="E40" s="3">
        <v>13.13</v>
      </c>
      <c r="F40" s="3">
        <v>199.09</v>
      </c>
      <c r="G40" s="3">
        <v>4252.18</v>
      </c>
      <c r="H40" s="3">
        <v>2000.32</v>
      </c>
      <c r="I40" s="3">
        <v>2251.86</v>
      </c>
      <c r="J40" s="3">
        <v>1997.6</v>
      </c>
      <c r="K40" s="3">
        <v>100.17</v>
      </c>
      <c r="L40" s="3">
        <v>476.18</v>
      </c>
      <c r="M40" s="3">
        <v>113.3</v>
      </c>
      <c r="N40" s="3">
        <v>786.96</v>
      </c>
      <c r="O40" s="3">
        <v>9709.7099999999991</v>
      </c>
      <c r="P40" s="11">
        <f>(O40-O41)/O41</f>
        <v>8.5315499796566968E-2</v>
      </c>
      <c r="Q40" s="11">
        <f>O40/$O$83</f>
        <v>5.8790879500285616E-2</v>
      </c>
      <c r="R40" s="3">
        <v>763.27</v>
      </c>
    </row>
    <row r="41" spans="1:18" x14ac:dyDescent="0.3">
      <c r="A41" s="1" t="s">
        <v>10</v>
      </c>
      <c r="B41" s="3">
        <v>1283.23</v>
      </c>
      <c r="C41" s="3">
        <v>365.34</v>
      </c>
      <c r="D41" s="3">
        <v>360.01</v>
      </c>
      <c r="E41" s="3">
        <v>5.33</v>
      </c>
      <c r="F41" s="3">
        <v>165.22</v>
      </c>
      <c r="G41" s="3">
        <v>4004.88</v>
      </c>
      <c r="H41" s="3">
        <v>1788.88</v>
      </c>
      <c r="I41" s="3">
        <v>2216</v>
      </c>
      <c r="J41" s="3">
        <v>1775</v>
      </c>
      <c r="K41" s="3">
        <v>105.24</v>
      </c>
      <c r="L41" s="3">
        <v>457.64</v>
      </c>
      <c r="M41" s="3">
        <v>117.52</v>
      </c>
      <c r="N41" s="3">
        <v>672.37</v>
      </c>
      <c r="O41" s="3">
        <v>8946.44</v>
      </c>
      <c r="P41" s="3"/>
      <c r="Q41" s="3"/>
      <c r="R41" s="3"/>
    </row>
    <row r="42" spans="1:18" x14ac:dyDescent="0.3">
      <c r="A42" s="1" t="s">
        <v>29</v>
      </c>
      <c r="B42" s="3">
        <v>2856.39</v>
      </c>
      <c r="C42" s="3">
        <v>535.19000000000005</v>
      </c>
      <c r="D42" s="3">
        <v>265.10000000000002</v>
      </c>
      <c r="E42" s="3">
        <v>270.08</v>
      </c>
      <c r="F42" s="3">
        <v>578.16</v>
      </c>
      <c r="G42" s="3">
        <v>4611.01</v>
      </c>
      <c r="H42" s="3">
        <v>1694.92</v>
      </c>
      <c r="I42" s="3">
        <v>2916.1</v>
      </c>
      <c r="J42" s="3">
        <v>11342.68</v>
      </c>
      <c r="K42" s="3">
        <v>185.43</v>
      </c>
      <c r="L42" s="3">
        <v>321.83</v>
      </c>
      <c r="M42" s="3">
        <v>368.17</v>
      </c>
      <c r="N42" s="3">
        <v>1085.6600000000001</v>
      </c>
      <c r="O42" s="3">
        <v>21884.52</v>
      </c>
      <c r="P42" s="11">
        <f>(O42-O43)/O43</f>
        <v>0.12859277870432545</v>
      </c>
      <c r="Q42" s="11">
        <f>O42/$O$83</f>
        <v>0.13250758037486091</v>
      </c>
      <c r="R42" s="3">
        <v>2493.54</v>
      </c>
    </row>
    <row r="43" spans="1:18" x14ac:dyDescent="0.3">
      <c r="A43" s="1" t="s">
        <v>10</v>
      </c>
      <c r="B43" s="3">
        <v>2005.5</v>
      </c>
      <c r="C43" s="3">
        <v>524.5</v>
      </c>
      <c r="D43" s="3">
        <v>222.04</v>
      </c>
      <c r="E43" s="3">
        <v>302.45</v>
      </c>
      <c r="F43" s="3">
        <v>481.82</v>
      </c>
      <c r="G43" s="3">
        <v>4605.33</v>
      </c>
      <c r="H43" s="3">
        <v>1653.65</v>
      </c>
      <c r="I43" s="3">
        <v>2951.68</v>
      </c>
      <c r="J43" s="3">
        <v>10068.08</v>
      </c>
      <c r="K43" s="3">
        <v>177.72</v>
      </c>
      <c r="L43" s="3">
        <v>307.54000000000002</v>
      </c>
      <c r="M43" s="3">
        <v>353.09</v>
      </c>
      <c r="N43" s="3">
        <v>867.41</v>
      </c>
      <c r="O43" s="3">
        <v>19390.98</v>
      </c>
      <c r="P43" s="3"/>
      <c r="Q43" s="3"/>
      <c r="R43" s="3"/>
    </row>
    <row r="44" spans="1:18" x14ac:dyDescent="0.3">
      <c r="A44" s="1" t="s">
        <v>30</v>
      </c>
      <c r="B44" s="3">
        <v>1172.23</v>
      </c>
      <c r="C44" s="3">
        <v>286.94</v>
      </c>
      <c r="D44" s="3">
        <v>123.37</v>
      </c>
      <c r="E44" s="3">
        <v>163.57</v>
      </c>
      <c r="F44" s="3">
        <v>229.02</v>
      </c>
      <c r="G44" s="3">
        <v>1991.46</v>
      </c>
      <c r="H44" s="3">
        <v>632.80999999999995</v>
      </c>
      <c r="I44" s="3">
        <v>1358.65</v>
      </c>
      <c r="J44" s="3">
        <v>4504.3100000000004</v>
      </c>
      <c r="K44" s="3">
        <v>90.73</v>
      </c>
      <c r="L44" s="3">
        <v>78.430000000000007</v>
      </c>
      <c r="M44" s="3">
        <v>2655.65</v>
      </c>
      <c r="N44" s="3">
        <v>274.55</v>
      </c>
      <c r="O44" s="3">
        <v>11283.32</v>
      </c>
      <c r="P44" s="11">
        <f>(O44-O45)/O45</f>
        <v>0.12244812691869218</v>
      </c>
      <c r="Q44" s="11">
        <f>O44/$O$83</f>
        <v>6.8318858800434076E-2</v>
      </c>
      <c r="R44" s="3">
        <v>1230.9000000000001</v>
      </c>
    </row>
    <row r="45" spans="1:18" x14ac:dyDescent="0.3">
      <c r="A45" s="1" t="s">
        <v>10</v>
      </c>
      <c r="B45" s="3">
        <v>946.28</v>
      </c>
      <c r="C45" s="3">
        <v>244.22</v>
      </c>
      <c r="D45" s="3">
        <v>117.84</v>
      </c>
      <c r="E45" s="3">
        <v>126.39</v>
      </c>
      <c r="F45" s="3">
        <v>207.03</v>
      </c>
      <c r="G45" s="3">
        <v>1902.91</v>
      </c>
      <c r="H45" s="3">
        <v>580.04999999999995</v>
      </c>
      <c r="I45" s="3">
        <v>1322.87</v>
      </c>
      <c r="J45" s="3">
        <v>4439.12</v>
      </c>
      <c r="K45" s="3">
        <v>85.98</v>
      </c>
      <c r="L45" s="3">
        <v>74.75</v>
      </c>
      <c r="M45" s="3">
        <v>1168.6600000000001</v>
      </c>
      <c r="N45" s="3">
        <v>983.45</v>
      </c>
      <c r="O45" s="3">
        <v>10052.42</v>
      </c>
      <c r="P45" s="3"/>
      <c r="Q45" s="3"/>
      <c r="R45" s="3"/>
    </row>
    <row r="46" spans="1:18" x14ac:dyDescent="0.3">
      <c r="A46" s="1" t="s">
        <v>31</v>
      </c>
      <c r="B46" s="3">
        <v>1252.73</v>
      </c>
      <c r="C46" s="3">
        <v>231.51</v>
      </c>
      <c r="D46" s="3">
        <v>106.78</v>
      </c>
      <c r="E46" s="3">
        <v>124.73</v>
      </c>
      <c r="F46" s="3">
        <v>263.52</v>
      </c>
      <c r="G46" s="3">
        <v>4596.71</v>
      </c>
      <c r="H46" s="3">
        <v>993.26</v>
      </c>
      <c r="I46" s="3">
        <v>3603.45</v>
      </c>
      <c r="J46" s="3">
        <v>3821.36</v>
      </c>
      <c r="K46" s="3">
        <v>16.84</v>
      </c>
      <c r="L46" s="3">
        <v>161.6</v>
      </c>
      <c r="M46" s="3">
        <v>276.95</v>
      </c>
      <c r="N46" s="3">
        <v>313.19</v>
      </c>
      <c r="O46" s="3">
        <v>10934.41</v>
      </c>
      <c r="P46" s="11">
        <f>(O46-O47)/O47</f>
        <v>8.6088183001082577E-2</v>
      </c>
      <c r="Q46" s="11">
        <f>O46/$O$83</f>
        <v>6.6206259581050114E-2</v>
      </c>
      <c r="R46" s="3">
        <v>866.71</v>
      </c>
    </row>
    <row r="47" spans="1:18" x14ac:dyDescent="0.3">
      <c r="A47" s="1" t="s">
        <v>10</v>
      </c>
      <c r="B47" s="3">
        <v>970.99</v>
      </c>
      <c r="C47" s="3">
        <v>223.39</v>
      </c>
      <c r="D47" s="3">
        <v>95.52</v>
      </c>
      <c r="E47" s="3">
        <v>127.87</v>
      </c>
      <c r="F47" s="3">
        <v>293.06</v>
      </c>
      <c r="G47" s="3">
        <v>3524.05</v>
      </c>
      <c r="H47" s="3">
        <v>997.83</v>
      </c>
      <c r="I47" s="3">
        <v>2526.2199999999998</v>
      </c>
      <c r="J47" s="3">
        <v>3730.57</v>
      </c>
      <c r="K47" s="3">
        <v>18.55</v>
      </c>
      <c r="L47" s="3">
        <v>163.28</v>
      </c>
      <c r="M47" s="3">
        <v>229.68</v>
      </c>
      <c r="N47" s="3">
        <v>914.13</v>
      </c>
      <c r="O47" s="3">
        <v>10067.700000000001</v>
      </c>
      <c r="P47" s="3"/>
      <c r="Q47" s="3"/>
      <c r="R47" s="3"/>
    </row>
    <row r="48" spans="1:18" x14ac:dyDescent="0.3">
      <c r="A48" s="1" t="s">
        <v>32</v>
      </c>
      <c r="B48" s="3">
        <v>196.99</v>
      </c>
      <c r="C48" s="3">
        <v>38.53</v>
      </c>
      <c r="D48" s="3">
        <v>23.2</v>
      </c>
      <c r="E48" s="3">
        <v>15.33</v>
      </c>
      <c r="F48" s="3">
        <v>8.24</v>
      </c>
      <c r="G48" s="3">
        <v>1430.06</v>
      </c>
      <c r="H48" s="3">
        <v>645.09</v>
      </c>
      <c r="I48" s="3">
        <v>784.97</v>
      </c>
      <c r="J48" s="3">
        <v>780.01</v>
      </c>
      <c r="K48" s="3">
        <v>0</v>
      </c>
      <c r="L48" s="3">
        <v>15.63</v>
      </c>
      <c r="M48" s="3">
        <v>87.02</v>
      </c>
      <c r="N48" s="3">
        <v>280.87</v>
      </c>
      <c r="O48" s="3">
        <v>2837.35</v>
      </c>
      <c r="P48" s="11">
        <f>(O48-O49)/O49</f>
        <v>5.1867696779168339E-2</v>
      </c>
      <c r="Q48" s="11">
        <f>O48/$O$83</f>
        <v>1.7179740893408291E-2</v>
      </c>
      <c r="R48" s="3">
        <v>139.91</v>
      </c>
    </row>
    <row r="49" spans="1:18" x14ac:dyDescent="0.3">
      <c r="A49" s="1" t="s">
        <v>10</v>
      </c>
      <c r="B49" s="3">
        <v>170.06</v>
      </c>
      <c r="C49" s="3">
        <v>54.97</v>
      </c>
      <c r="D49" s="3">
        <v>38.67</v>
      </c>
      <c r="E49" s="3">
        <v>16.3</v>
      </c>
      <c r="F49" s="3">
        <v>9.1199999999999992</v>
      </c>
      <c r="G49" s="3">
        <v>1097.72</v>
      </c>
      <c r="H49" s="3">
        <v>466.38</v>
      </c>
      <c r="I49" s="3">
        <v>631.34</v>
      </c>
      <c r="J49" s="3">
        <v>335.31</v>
      </c>
      <c r="K49" s="3">
        <v>0</v>
      </c>
      <c r="L49" s="3">
        <v>12.57</v>
      </c>
      <c r="M49" s="3">
        <v>74.03</v>
      </c>
      <c r="N49" s="3">
        <v>943.66</v>
      </c>
      <c r="O49" s="3">
        <v>2697.44</v>
      </c>
      <c r="P49" s="3"/>
      <c r="Q49" s="3"/>
      <c r="R49" s="3"/>
    </row>
    <row r="50" spans="1:18" x14ac:dyDescent="0.3">
      <c r="A50" s="1" t="s">
        <v>33</v>
      </c>
      <c r="B50" s="3">
        <v>36.869999999999997</v>
      </c>
      <c r="C50" s="3">
        <v>1.04</v>
      </c>
      <c r="D50" s="3">
        <v>1.04</v>
      </c>
      <c r="E50" s="3">
        <v>0</v>
      </c>
      <c r="F50" s="3">
        <v>1.83</v>
      </c>
      <c r="G50" s="3">
        <v>257.69</v>
      </c>
      <c r="H50" s="3">
        <v>123.9</v>
      </c>
      <c r="I50" s="3">
        <v>133.79</v>
      </c>
      <c r="J50" s="3">
        <v>184.54</v>
      </c>
      <c r="K50" s="3">
        <v>0</v>
      </c>
      <c r="L50" s="3">
        <v>0.03</v>
      </c>
      <c r="M50" s="3">
        <v>6.49</v>
      </c>
      <c r="N50" s="3">
        <v>18</v>
      </c>
      <c r="O50" s="3">
        <v>506.49</v>
      </c>
      <c r="P50" s="11">
        <f>(O50-O51)/O51</f>
        <v>8.747181964573271E-2</v>
      </c>
      <c r="Q50" s="11">
        <f>O50/$O$83</f>
        <v>3.0667231624940052E-3</v>
      </c>
      <c r="R50" s="3">
        <v>40.74</v>
      </c>
    </row>
    <row r="51" spans="1:18" x14ac:dyDescent="0.3">
      <c r="A51" s="1" t="s">
        <v>10</v>
      </c>
      <c r="B51" s="3">
        <v>29.79</v>
      </c>
      <c r="C51" s="3">
        <v>0.78</v>
      </c>
      <c r="D51" s="3">
        <v>0.78</v>
      </c>
      <c r="E51" s="3">
        <v>0</v>
      </c>
      <c r="F51" s="3">
        <v>1.88</v>
      </c>
      <c r="G51" s="3">
        <v>238.07</v>
      </c>
      <c r="H51" s="3">
        <v>125.7</v>
      </c>
      <c r="I51" s="3">
        <v>112.37</v>
      </c>
      <c r="J51" s="3">
        <v>183.05</v>
      </c>
      <c r="K51" s="3">
        <v>0</v>
      </c>
      <c r="L51" s="3">
        <v>0.04</v>
      </c>
      <c r="M51" s="3">
        <v>11.29</v>
      </c>
      <c r="N51" s="3">
        <v>0.85</v>
      </c>
      <c r="O51" s="3">
        <v>465.75</v>
      </c>
      <c r="P51" s="3"/>
      <c r="Q51" s="3"/>
      <c r="R51" s="3"/>
    </row>
    <row r="52" spans="1:18" x14ac:dyDescent="0.3">
      <c r="A52" s="1" t="s">
        <v>34</v>
      </c>
      <c r="B52" s="3">
        <v>77</v>
      </c>
      <c r="C52" s="3">
        <v>12.44</v>
      </c>
      <c r="D52" s="3">
        <v>12.44</v>
      </c>
      <c r="E52" s="3">
        <v>0</v>
      </c>
      <c r="F52" s="3">
        <v>9.48</v>
      </c>
      <c r="G52" s="3">
        <v>438.61</v>
      </c>
      <c r="H52" s="3">
        <v>237.12</v>
      </c>
      <c r="I52" s="3">
        <v>201.49</v>
      </c>
      <c r="J52" s="3">
        <v>418.5</v>
      </c>
      <c r="K52" s="3">
        <v>0</v>
      </c>
      <c r="L52" s="3">
        <v>4.91</v>
      </c>
      <c r="M52" s="3">
        <v>27.85</v>
      </c>
      <c r="N52" s="3">
        <v>31.39</v>
      </c>
      <c r="O52" s="3">
        <v>1020.18</v>
      </c>
      <c r="P52" s="11">
        <f>(O52-O53)/O53</f>
        <v>9.0833270960084617E-2</v>
      </c>
      <c r="Q52" s="11">
        <f>O52/$O$83</f>
        <v>6.1770412760629705E-3</v>
      </c>
      <c r="R52" s="3">
        <v>84.95</v>
      </c>
    </row>
    <row r="53" spans="1:18" x14ac:dyDescent="0.3">
      <c r="A53" s="1" t="s">
        <v>10</v>
      </c>
      <c r="B53" s="3">
        <v>48.24</v>
      </c>
      <c r="C53" s="3">
        <v>7.03</v>
      </c>
      <c r="D53" s="3">
        <v>7.03</v>
      </c>
      <c r="E53" s="3">
        <v>0</v>
      </c>
      <c r="F53" s="3">
        <v>6.05</v>
      </c>
      <c r="G53" s="3">
        <v>430.52</v>
      </c>
      <c r="H53" s="3">
        <v>247.41</v>
      </c>
      <c r="I53" s="3">
        <v>183.1</v>
      </c>
      <c r="J53" s="3">
        <v>378.42</v>
      </c>
      <c r="K53" s="3">
        <v>0</v>
      </c>
      <c r="L53" s="3">
        <v>1.0900000000000001</v>
      </c>
      <c r="M53" s="3">
        <v>38.700000000000003</v>
      </c>
      <c r="N53" s="3">
        <v>25.19</v>
      </c>
      <c r="O53" s="3">
        <v>935.23</v>
      </c>
      <c r="P53" s="3"/>
      <c r="Q53" s="3"/>
      <c r="R53" s="3"/>
    </row>
    <row r="54" spans="1:18" x14ac:dyDescent="0.3">
      <c r="A54" s="2" t="s">
        <v>35</v>
      </c>
      <c r="B54" s="16">
        <f t="shared" ref="B54:O55" si="0">SUM(B4+B6+B8+B10+B12+B14+B16+B18+B20+B22+B24+B26+B28+B30+B32+B34+B36+B38+B40+B42+B44+B46+B48+B50+B52)</f>
        <v>17415.5</v>
      </c>
      <c r="C54" s="16">
        <f t="shared" si="0"/>
        <v>3091.1800000000012</v>
      </c>
      <c r="D54" s="16">
        <f t="shared" si="0"/>
        <v>2312.2800000000002</v>
      </c>
      <c r="E54" s="16">
        <f t="shared" si="0"/>
        <v>778.87</v>
      </c>
      <c r="F54" s="16">
        <f t="shared" si="0"/>
        <v>3392.4199999999996</v>
      </c>
      <c r="G54" s="16">
        <f t="shared" si="0"/>
        <v>47850.79</v>
      </c>
      <c r="H54" s="16">
        <f t="shared" si="0"/>
        <v>19478.840000000004</v>
      </c>
      <c r="I54" s="16">
        <f t="shared" si="0"/>
        <v>28371.970000000008</v>
      </c>
      <c r="J54" s="16">
        <f t="shared" si="0"/>
        <v>44969.84</v>
      </c>
      <c r="K54" s="16">
        <f t="shared" si="0"/>
        <v>511.84</v>
      </c>
      <c r="L54" s="16">
        <f t="shared" si="0"/>
        <v>3339.3799999999997</v>
      </c>
      <c r="M54" s="16">
        <f t="shared" si="0"/>
        <v>6201.31</v>
      </c>
      <c r="N54" s="16">
        <f t="shared" si="0"/>
        <v>11382.3</v>
      </c>
      <c r="O54" s="16">
        <f t="shared" si="0"/>
        <v>138154.54999999996</v>
      </c>
      <c r="P54" s="12">
        <f>(O54-O55)/O55</f>
        <v>5.2653013486696099E-2</v>
      </c>
      <c r="Q54" s="12">
        <f>O54/$O$83</f>
        <v>0.83650567333794545</v>
      </c>
      <c r="R54" s="16">
        <f t="shared" ref="R54" si="1">SUM(R4+R6+R8+R10+R12+R14+R16+R18+R20+R22+R24+R26+R28+R30+R32+R34+R36+R38+R40+R42+R44+R46+R48+R50+R52)</f>
        <v>6910.4</v>
      </c>
    </row>
    <row r="55" spans="1:18" x14ac:dyDescent="0.3">
      <c r="A55" s="1" t="s">
        <v>36</v>
      </c>
      <c r="B55" s="17">
        <f t="shared" si="0"/>
        <v>14447.460000000001</v>
      </c>
      <c r="C55" s="17">
        <f t="shared" si="0"/>
        <v>2968.71</v>
      </c>
      <c r="D55" s="17">
        <f t="shared" si="0"/>
        <v>2182.7800000000002</v>
      </c>
      <c r="E55" s="17">
        <f t="shared" si="0"/>
        <v>785.93</v>
      </c>
      <c r="F55" s="17">
        <f t="shared" si="0"/>
        <v>2984.2900000000004</v>
      </c>
      <c r="G55" s="17">
        <f t="shared" si="0"/>
        <v>44459.810000000005</v>
      </c>
      <c r="H55" s="17">
        <f t="shared" si="0"/>
        <v>18474.920000000006</v>
      </c>
      <c r="I55" s="17">
        <f t="shared" si="0"/>
        <v>25984.880000000001</v>
      </c>
      <c r="J55" s="17">
        <f t="shared" si="0"/>
        <v>41783.760000000002</v>
      </c>
      <c r="K55" s="17">
        <f t="shared" si="0"/>
        <v>538.66999999999996</v>
      </c>
      <c r="L55" s="17">
        <f t="shared" si="0"/>
        <v>3108.61</v>
      </c>
      <c r="M55" s="17">
        <f t="shared" si="0"/>
        <v>4633.5400000000009</v>
      </c>
      <c r="N55" s="17">
        <f t="shared" si="0"/>
        <v>16319.31</v>
      </c>
      <c r="O55" s="17">
        <f t="shared" si="0"/>
        <v>131244.15</v>
      </c>
      <c r="P55" s="3"/>
      <c r="Q55" s="3"/>
      <c r="R55" s="3"/>
    </row>
    <row r="56" spans="1:18" x14ac:dyDescent="0.3">
      <c r="A56" s="1" t="s">
        <v>37</v>
      </c>
      <c r="B56" s="9">
        <f t="shared" ref="B56:O56" si="2">(B54-B55)/B55</f>
        <v>0.20543680342426965</v>
      </c>
      <c r="C56" s="9">
        <f t="shared" si="2"/>
        <v>4.1253608469672402E-2</v>
      </c>
      <c r="D56" s="9">
        <f t="shared" si="2"/>
        <v>5.9328012900979478E-2</v>
      </c>
      <c r="E56" s="9">
        <f t="shared" si="2"/>
        <v>-8.9829883068465975E-3</v>
      </c>
      <c r="F56" s="9">
        <f t="shared" si="2"/>
        <v>0.13675949723384764</v>
      </c>
      <c r="G56" s="9">
        <f t="shared" si="2"/>
        <v>7.6270681318700989E-2</v>
      </c>
      <c r="H56" s="9">
        <f t="shared" si="2"/>
        <v>5.4339612837294993E-2</v>
      </c>
      <c r="I56" s="9">
        <f t="shared" si="2"/>
        <v>9.1864576630717842E-2</v>
      </c>
      <c r="J56" s="9">
        <f t="shared" si="2"/>
        <v>7.625163460636368E-2</v>
      </c>
      <c r="K56" s="9">
        <f t="shared" si="2"/>
        <v>-4.9807860099875596E-2</v>
      </c>
      <c r="L56" s="9">
        <f t="shared" si="2"/>
        <v>7.4235751670360547E-2</v>
      </c>
      <c r="M56" s="9">
        <f t="shared" si="2"/>
        <v>0.33835253391575321</v>
      </c>
      <c r="N56" s="9">
        <f t="shared" si="2"/>
        <v>-0.30252565825393357</v>
      </c>
      <c r="O56" s="9">
        <f t="shared" si="2"/>
        <v>5.2653013486696099E-2</v>
      </c>
      <c r="P56" s="3"/>
      <c r="Q56" s="3"/>
      <c r="R56" s="3"/>
    </row>
    <row r="57" spans="1:18" x14ac:dyDescent="0.3">
      <c r="A57" s="2" t="s">
        <v>38</v>
      </c>
      <c r="B57" s="3"/>
      <c r="C57" s="3"/>
      <c r="D57" s="3"/>
      <c r="E57" s="3"/>
      <c r="F57" s="3"/>
      <c r="G57" s="3"/>
      <c r="H57" s="3"/>
      <c r="I57" s="3"/>
      <c r="J57" s="3"/>
      <c r="K57" s="3"/>
      <c r="L57" s="3"/>
      <c r="M57" s="3"/>
      <c r="N57" s="3"/>
      <c r="O57" s="3"/>
      <c r="P57" s="3"/>
      <c r="Q57" s="3"/>
      <c r="R57" s="3"/>
    </row>
    <row r="58" spans="1:18" x14ac:dyDescent="0.3">
      <c r="A58" s="1" t="s">
        <v>39</v>
      </c>
      <c r="B58" s="3">
        <v>0</v>
      </c>
      <c r="C58" s="3">
        <v>0</v>
      </c>
      <c r="D58" s="3">
        <v>0</v>
      </c>
      <c r="E58" s="3">
        <v>0</v>
      </c>
      <c r="F58" s="3">
        <v>0</v>
      </c>
      <c r="G58" s="3">
        <v>0</v>
      </c>
      <c r="H58" s="3">
        <v>0</v>
      </c>
      <c r="I58" s="3">
        <v>0</v>
      </c>
      <c r="J58" s="3">
        <v>3428.75</v>
      </c>
      <c r="K58" s="3">
        <v>0</v>
      </c>
      <c r="L58" s="3">
        <v>0</v>
      </c>
      <c r="M58" s="3">
        <v>46.22</v>
      </c>
      <c r="N58" s="3">
        <v>0</v>
      </c>
      <c r="O58" s="3">
        <v>3474.97</v>
      </c>
      <c r="P58" s="11">
        <f>(O58-O59)/O59</f>
        <v>7.2021989751689663E-2</v>
      </c>
      <c r="Q58" s="11">
        <f>O58/$O$83</f>
        <v>2.1040437102355015E-2</v>
      </c>
      <c r="R58" s="3">
        <v>233.46</v>
      </c>
    </row>
    <row r="59" spans="1:18" x14ac:dyDescent="0.3">
      <c r="A59" s="1" t="s">
        <v>10</v>
      </c>
      <c r="B59" s="3">
        <v>0</v>
      </c>
      <c r="C59" s="3">
        <v>0</v>
      </c>
      <c r="D59" s="3">
        <v>0</v>
      </c>
      <c r="E59" s="3">
        <v>0</v>
      </c>
      <c r="F59" s="3">
        <v>0</v>
      </c>
      <c r="G59" s="3">
        <v>0</v>
      </c>
      <c r="H59" s="3">
        <v>0</v>
      </c>
      <c r="I59" s="3">
        <v>0</v>
      </c>
      <c r="J59" s="3">
        <v>3176.24</v>
      </c>
      <c r="K59" s="3">
        <v>0</v>
      </c>
      <c r="L59" s="3">
        <v>0</v>
      </c>
      <c r="M59" s="3">
        <v>65.27</v>
      </c>
      <c r="N59" s="3">
        <v>0</v>
      </c>
      <c r="O59" s="3">
        <v>3241.51</v>
      </c>
      <c r="P59" s="3"/>
      <c r="Q59" s="3"/>
      <c r="R59" s="3"/>
    </row>
    <row r="60" spans="1:18" x14ac:dyDescent="0.3">
      <c r="A60" s="1" t="s">
        <v>40</v>
      </c>
      <c r="B60" s="3">
        <v>0</v>
      </c>
      <c r="C60" s="3">
        <v>0</v>
      </c>
      <c r="D60" s="3">
        <v>0</v>
      </c>
      <c r="E60" s="3">
        <v>0</v>
      </c>
      <c r="F60" s="3">
        <v>0</v>
      </c>
      <c r="G60" s="3">
        <v>0</v>
      </c>
      <c r="H60" s="3">
        <v>0</v>
      </c>
      <c r="I60" s="3">
        <v>0</v>
      </c>
      <c r="J60" s="3">
        <v>2611.84</v>
      </c>
      <c r="K60" s="3">
        <v>0</v>
      </c>
      <c r="L60" s="3">
        <v>0</v>
      </c>
      <c r="M60" s="3">
        <v>108</v>
      </c>
      <c r="N60" s="3">
        <v>0</v>
      </c>
      <c r="O60" s="3">
        <v>2719.84</v>
      </c>
      <c r="P60" s="11">
        <f>(O60-O61)/O61</f>
        <v>0.25292058227381609</v>
      </c>
      <c r="Q60" s="11">
        <f>O60/$O$83</f>
        <v>1.6468234962739036E-2</v>
      </c>
      <c r="R60" s="3">
        <v>549.04</v>
      </c>
    </row>
    <row r="61" spans="1:18" x14ac:dyDescent="0.3">
      <c r="A61" s="1" t="s">
        <v>10</v>
      </c>
      <c r="B61" s="3">
        <v>0</v>
      </c>
      <c r="C61" s="3">
        <v>0</v>
      </c>
      <c r="D61" s="3">
        <v>0</v>
      </c>
      <c r="E61" s="3">
        <v>0</v>
      </c>
      <c r="F61" s="3">
        <v>0</v>
      </c>
      <c r="G61" s="3">
        <v>0</v>
      </c>
      <c r="H61" s="3">
        <v>0</v>
      </c>
      <c r="I61" s="3">
        <v>0</v>
      </c>
      <c r="J61" s="3">
        <v>2045.73</v>
      </c>
      <c r="K61" s="3">
        <v>0</v>
      </c>
      <c r="L61" s="3">
        <v>0</v>
      </c>
      <c r="M61" s="3">
        <v>125.07</v>
      </c>
      <c r="N61" s="3">
        <v>0</v>
      </c>
      <c r="O61" s="3">
        <v>2170.8000000000002</v>
      </c>
      <c r="P61" s="3"/>
      <c r="Q61" s="3"/>
      <c r="R61" s="3"/>
    </row>
    <row r="62" spans="1:18" x14ac:dyDescent="0.3">
      <c r="A62" s="1" t="s">
        <v>41</v>
      </c>
      <c r="B62" s="3">
        <v>0</v>
      </c>
      <c r="C62" s="3">
        <v>0</v>
      </c>
      <c r="D62" s="3">
        <v>0</v>
      </c>
      <c r="E62" s="3">
        <v>0</v>
      </c>
      <c r="F62" s="3">
        <v>0</v>
      </c>
      <c r="G62" s="3">
        <v>0</v>
      </c>
      <c r="H62" s="3">
        <v>0</v>
      </c>
      <c r="I62" s="3">
        <v>0</v>
      </c>
      <c r="J62" s="3">
        <v>4255.83</v>
      </c>
      <c r="K62" s="3">
        <v>0</v>
      </c>
      <c r="L62" s="3">
        <v>0</v>
      </c>
      <c r="M62" s="3">
        <v>98.21</v>
      </c>
      <c r="N62" s="3">
        <v>0</v>
      </c>
      <c r="O62" s="3">
        <v>4354.04</v>
      </c>
      <c r="P62" s="11">
        <f>(O62-O63)/O63</f>
        <v>4.6681971705710444E-2</v>
      </c>
      <c r="Q62" s="11">
        <f>O62/$O$83</f>
        <v>2.6363077885891918E-2</v>
      </c>
      <c r="R62" s="3">
        <v>194.19</v>
      </c>
    </row>
    <row r="63" spans="1:18" x14ac:dyDescent="0.3">
      <c r="A63" s="1" t="s">
        <v>10</v>
      </c>
      <c r="B63" s="3">
        <v>0</v>
      </c>
      <c r="C63" s="3">
        <v>0</v>
      </c>
      <c r="D63" s="3">
        <v>0</v>
      </c>
      <c r="E63" s="3">
        <v>0</v>
      </c>
      <c r="F63" s="3">
        <v>0</v>
      </c>
      <c r="G63" s="3">
        <v>0</v>
      </c>
      <c r="H63" s="3">
        <v>0</v>
      </c>
      <c r="I63" s="3">
        <v>0</v>
      </c>
      <c r="J63" s="3">
        <v>4063.88</v>
      </c>
      <c r="K63" s="3">
        <v>0</v>
      </c>
      <c r="L63" s="3">
        <v>0</v>
      </c>
      <c r="M63" s="3">
        <v>95.97</v>
      </c>
      <c r="N63" s="3">
        <v>0</v>
      </c>
      <c r="O63" s="3">
        <v>4159.8500000000004</v>
      </c>
      <c r="P63" s="3"/>
      <c r="Q63" s="3"/>
      <c r="R63" s="3"/>
    </row>
    <row r="64" spans="1:18" x14ac:dyDescent="0.3">
      <c r="A64" s="1" t="s">
        <v>42</v>
      </c>
      <c r="B64" s="3">
        <v>0</v>
      </c>
      <c r="C64" s="3">
        <v>0</v>
      </c>
      <c r="D64" s="3">
        <v>0</v>
      </c>
      <c r="E64" s="3">
        <v>0</v>
      </c>
      <c r="F64" s="3">
        <v>0</v>
      </c>
      <c r="G64" s="3">
        <v>0</v>
      </c>
      <c r="H64" s="3">
        <v>0</v>
      </c>
      <c r="I64" s="3">
        <v>0</v>
      </c>
      <c r="J64" s="3">
        <v>38.409999999999997</v>
      </c>
      <c r="K64" s="3">
        <v>0</v>
      </c>
      <c r="L64" s="3">
        <v>0</v>
      </c>
      <c r="M64" s="3">
        <v>2.14</v>
      </c>
      <c r="N64" s="3">
        <v>0</v>
      </c>
      <c r="O64" s="3">
        <v>40.549999999999997</v>
      </c>
      <c r="P64" s="3">
        <v>0</v>
      </c>
      <c r="Q64" s="11">
        <f>O64/$O$83</f>
        <v>2.4552434251245216E-4</v>
      </c>
      <c r="R64" s="3">
        <v>40.549999999999997</v>
      </c>
    </row>
    <row r="65" spans="1:18" x14ac:dyDescent="0.3">
      <c r="A65" s="1" t="s">
        <v>10</v>
      </c>
      <c r="B65" s="3">
        <v>0</v>
      </c>
      <c r="C65" s="3">
        <v>0</v>
      </c>
      <c r="D65" s="3">
        <v>0</v>
      </c>
      <c r="E65" s="3">
        <v>0</v>
      </c>
      <c r="F65" s="3">
        <v>0</v>
      </c>
      <c r="G65" s="3">
        <v>0</v>
      </c>
      <c r="H65" s="3">
        <v>0</v>
      </c>
      <c r="I65" s="3">
        <v>0</v>
      </c>
      <c r="J65" s="3">
        <v>0</v>
      </c>
      <c r="K65" s="3">
        <v>0</v>
      </c>
      <c r="L65" s="3">
        <v>0</v>
      </c>
      <c r="M65" s="3">
        <v>0</v>
      </c>
      <c r="N65" s="3">
        <v>0</v>
      </c>
      <c r="O65" s="3">
        <v>0</v>
      </c>
      <c r="P65" s="3"/>
      <c r="Q65" s="3"/>
      <c r="R65" s="3"/>
    </row>
    <row r="66" spans="1:18" x14ac:dyDescent="0.3">
      <c r="A66" s="1" t="s">
        <v>43</v>
      </c>
      <c r="B66" s="3">
        <v>0</v>
      </c>
      <c r="C66" s="3">
        <v>0</v>
      </c>
      <c r="D66" s="3">
        <v>0</v>
      </c>
      <c r="E66" s="3">
        <v>0</v>
      </c>
      <c r="F66" s="3">
        <v>0</v>
      </c>
      <c r="G66" s="3">
        <v>0</v>
      </c>
      <c r="H66" s="3">
        <v>0</v>
      </c>
      <c r="I66" s="3">
        <v>0</v>
      </c>
      <c r="J66" s="3">
        <v>942.91</v>
      </c>
      <c r="K66" s="3">
        <v>0</v>
      </c>
      <c r="L66" s="3">
        <v>0</v>
      </c>
      <c r="M66" s="3">
        <v>22.77</v>
      </c>
      <c r="N66" s="3">
        <v>0</v>
      </c>
      <c r="O66" s="3">
        <v>965.68</v>
      </c>
      <c r="P66" s="11">
        <f>(O66-O67)/O67</f>
        <v>0.16067307692307686</v>
      </c>
      <c r="Q66" s="11">
        <f>O66/$O$83</f>
        <v>5.8470517158427816E-3</v>
      </c>
      <c r="R66" s="3">
        <v>133.68</v>
      </c>
    </row>
    <row r="67" spans="1:18" x14ac:dyDescent="0.3">
      <c r="A67" s="1" t="s">
        <v>10</v>
      </c>
      <c r="B67" s="3">
        <v>0</v>
      </c>
      <c r="C67" s="3">
        <v>0</v>
      </c>
      <c r="D67" s="3">
        <v>0</v>
      </c>
      <c r="E67" s="3">
        <v>0</v>
      </c>
      <c r="F67" s="3">
        <v>0</v>
      </c>
      <c r="G67" s="3">
        <v>0</v>
      </c>
      <c r="H67" s="3">
        <v>0</v>
      </c>
      <c r="I67" s="3">
        <v>0</v>
      </c>
      <c r="J67" s="3">
        <v>815.91</v>
      </c>
      <c r="K67" s="3">
        <v>0</v>
      </c>
      <c r="L67" s="3">
        <v>0</v>
      </c>
      <c r="M67" s="3">
        <v>16.09</v>
      </c>
      <c r="N67" s="3">
        <v>0</v>
      </c>
      <c r="O67" s="3">
        <v>832</v>
      </c>
      <c r="P67" s="3"/>
      <c r="Q67" s="3"/>
      <c r="R67" s="3"/>
    </row>
    <row r="68" spans="1:18" x14ac:dyDescent="0.3">
      <c r="A68" s="1" t="s">
        <v>44</v>
      </c>
      <c r="B68" s="3">
        <v>0</v>
      </c>
      <c r="C68" s="3">
        <v>0</v>
      </c>
      <c r="D68" s="3">
        <v>0</v>
      </c>
      <c r="E68" s="3">
        <v>0</v>
      </c>
      <c r="F68" s="3">
        <v>0</v>
      </c>
      <c r="G68" s="3">
        <v>0</v>
      </c>
      <c r="H68" s="3">
        <v>0</v>
      </c>
      <c r="I68" s="3">
        <v>0</v>
      </c>
      <c r="J68" s="3">
        <v>8.6999999999999993</v>
      </c>
      <c r="K68" s="3">
        <v>0</v>
      </c>
      <c r="L68" s="3">
        <v>0</v>
      </c>
      <c r="M68" s="3">
        <v>0</v>
      </c>
      <c r="N68" s="3">
        <v>0</v>
      </c>
      <c r="O68" s="3">
        <v>8.6999999999999993</v>
      </c>
      <c r="P68" s="3">
        <v>0</v>
      </c>
      <c r="Q68" s="11">
        <f>O68/$O$83</f>
        <v>5.2677232548910816E-5</v>
      </c>
      <c r="R68" s="3">
        <v>8.6999999999999993</v>
      </c>
    </row>
    <row r="69" spans="1:18" x14ac:dyDescent="0.3">
      <c r="A69" s="1" t="s">
        <v>10</v>
      </c>
      <c r="B69" s="3">
        <v>0</v>
      </c>
      <c r="C69" s="3">
        <v>0</v>
      </c>
      <c r="D69" s="3">
        <v>0</v>
      </c>
      <c r="E69" s="3">
        <v>0</v>
      </c>
      <c r="F69" s="3">
        <v>0</v>
      </c>
      <c r="G69" s="3">
        <v>0</v>
      </c>
      <c r="H69" s="3">
        <v>0</v>
      </c>
      <c r="I69" s="3">
        <v>0</v>
      </c>
      <c r="J69" s="3">
        <v>0</v>
      </c>
      <c r="K69" s="3">
        <v>0</v>
      </c>
      <c r="L69" s="3">
        <v>0</v>
      </c>
      <c r="M69" s="3">
        <v>0</v>
      </c>
      <c r="N69" s="3">
        <v>0</v>
      </c>
      <c r="O69" s="3">
        <v>0</v>
      </c>
      <c r="P69" s="3"/>
      <c r="Q69" s="3"/>
      <c r="R69" s="3"/>
    </row>
    <row r="70" spans="1:18" x14ac:dyDescent="0.3">
      <c r="A70" s="1" t="s">
        <v>45</v>
      </c>
      <c r="B70" s="3">
        <v>0</v>
      </c>
      <c r="C70" s="3">
        <v>0</v>
      </c>
      <c r="D70" s="3">
        <v>0</v>
      </c>
      <c r="E70" s="3">
        <v>0</v>
      </c>
      <c r="F70" s="3">
        <v>0</v>
      </c>
      <c r="G70" s="3">
        <v>0</v>
      </c>
      <c r="H70" s="3">
        <v>0</v>
      </c>
      <c r="I70" s="3">
        <v>0</v>
      </c>
      <c r="J70" s="3">
        <v>7984.12</v>
      </c>
      <c r="K70" s="3">
        <v>0</v>
      </c>
      <c r="L70" s="3">
        <v>0</v>
      </c>
      <c r="M70" s="3">
        <v>76</v>
      </c>
      <c r="N70" s="3">
        <v>0.03</v>
      </c>
      <c r="O70" s="3">
        <v>8060.15</v>
      </c>
      <c r="P70" s="11">
        <f>(O70-O71)/O71</f>
        <v>3.1610729063875423E-2</v>
      </c>
      <c r="Q70" s="11">
        <f>O70/$O$83</f>
        <v>4.8803034014839486E-2</v>
      </c>
      <c r="R70" s="3">
        <v>246.98</v>
      </c>
    </row>
    <row r="71" spans="1:18" x14ac:dyDescent="0.3">
      <c r="A71" s="1" t="s">
        <v>10</v>
      </c>
      <c r="B71" s="3">
        <v>0</v>
      </c>
      <c r="C71" s="3">
        <v>0</v>
      </c>
      <c r="D71" s="3">
        <v>0</v>
      </c>
      <c r="E71" s="3">
        <v>0</v>
      </c>
      <c r="F71" s="3">
        <v>0</v>
      </c>
      <c r="G71" s="3">
        <v>0</v>
      </c>
      <c r="H71" s="3">
        <v>0</v>
      </c>
      <c r="I71" s="3">
        <v>0</v>
      </c>
      <c r="J71" s="3">
        <v>7721.64</v>
      </c>
      <c r="K71" s="3">
        <v>0</v>
      </c>
      <c r="L71" s="3">
        <v>0</v>
      </c>
      <c r="M71" s="3">
        <v>91.38</v>
      </c>
      <c r="N71" s="3">
        <v>0.15</v>
      </c>
      <c r="O71" s="3">
        <v>7813.17</v>
      </c>
      <c r="P71" s="3"/>
      <c r="Q71" s="3"/>
      <c r="R71" s="3"/>
    </row>
    <row r="72" spans="1:18" x14ac:dyDescent="0.3">
      <c r="A72" s="2" t="s">
        <v>46</v>
      </c>
      <c r="B72" s="4">
        <v>0</v>
      </c>
      <c r="C72" s="4">
        <v>0</v>
      </c>
      <c r="D72" s="4">
        <v>0</v>
      </c>
      <c r="E72" s="4">
        <v>0</v>
      </c>
      <c r="F72" s="4">
        <v>0</v>
      </c>
      <c r="G72" s="4">
        <v>0</v>
      </c>
      <c r="H72" s="4">
        <v>0</v>
      </c>
      <c r="I72" s="4">
        <v>0</v>
      </c>
      <c r="J72" s="2">
        <f>SUM(J58+J60+J62+J64+J66+J68+J70)</f>
        <v>19270.560000000001</v>
      </c>
      <c r="K72" s="4">
        <v>0</v>
      </c>
      <c r="L72" s="4">
        <v>0</v>
      </c>
      <c r="M72" s="2">
        <f t="shared" ref="M72:O73" si="3">SUM(M58+M60+M62+M64+M66+M68+M70)</f>
        <v>353.34</v>
      </c>
      <c r="N72" s="2">
        <f t="shared" si="3"/>
        <v>0.03</v>
      </c>
      <c r="O72" s="2">
        <f t="shared" si="3"/>
        <v>19623.93</v>
      </c>
      <c r="P72" s="12">
        <f>(O72-O73)/O73</f>
        <v>7.7212193005231744E-2</v>
      </c>
      <c r="Q72" s="12">
        <f>O72/$O$83</f>
        <v>0.11882003725672961</v>
      </c>
      <c r="R72" s="2">
        <f>SUM(R58+R60+R62+R64+R66+R68+R70)</f>
        <v>1406.6000000000001</v>
      </c>
    </row>
    <row r="73" spans="1:18" x14ac:dyDescent="0.3">
      <c r="A73" s="1" t="s">
        <v>36</v>
      </c>
      <c r="B73" s="3">
        <v>0</v>
      </c>
      <c r="C73" s="3">
        <v>0</v>
      </c>
      <c r="D73" s="3">
        <v>0</v>
      </c>
      <c r="E73" s="3">
        <v>0</v>
      </c>
      <c r="F73" s="3">
        <v>0</v>
      </c>
      <c r="G73" s="3">
        <v>0</v>
      </c>
      <c r="H73" s="3">
        <v>0</v>
      </c>
      <c r="I73" s="3">
        <v>0</v>
      </c>
      <c r="J73" s="1">
        <f>SUM(J59+J61+J63+J65+J67+J69+J71)</f>
        <v>17823.399999999998</v>
      </c>
      <c r="K73" s="3">
        <v>0</v>
      </c>
      <c r="L73" s="3">
        <v>0</v>
      </c>
      <c r="M73" s="1">
        <f t="shared" si="3"/>
        <v>393.77999999999992</v>
      </c>
      <c r="N73" s="1">
        <f t="shared" si="3"/>
        <v>0.15</v>
      </c>
      <c r="O73" s="1">
        <f t="shared" si="3"/>
        <v>18217.330000000002</v>
      </c>
      <c r="P73" s="3"/>
      <c r="Q73" s="3"/>
      <c r="R73" s="3"/>
    </row>
    <row r="74" spans="1:18" x14ac:dyDescent="0.3">
      <c r="A74" s="1" t="s">
        <v>37</v>
      </c>
      <c r="B74" s="3">
        <v>0</v>
      </c>
      <c r="C74" s="3">
        <v>0</v>
      </c>
      <c r="D74" s="3">
        <v>0</v>
      </c>
      <c r="E74" s="3">
        <v>0</v>
      </c>
      <c r="F74" s="3">
        <v>0</v>
      </c>
      <c r="G74" s="3">
        <v>0</v>
      </c>
      <c r="H74" s="3">
        <v>0</v>
      </c>
      <c r="I74" s="3">
        <v>0</v>
      </c>
      <c r="J74" s="9">
        <f>(J72-J73)/J73</f>
        <v>8.1194384909725623E-2</v>
      </c>
      <c r="K74" s="3">
        <v>0</v>
      </c>
      <c r="L74" s="3">
        <v>0</v>
      </c>
      <c r="M74" s="9">
        <f>(M72-M73)/M73</f>
        <v>-0.10269693737619978</v>
      </c>
      <c r="N74" s="9">
        <f>(N72-N73)/N73</f>
        <v>-0.8</v>
      </c>
      <c r="O74" s="9">
        <f>(O72-O73)/O73</f>
        <v>7.7212193005231744E-2</v>
      </c>
      <c r="P74" s="3"/>
      <c r="Q74" s="3"/>
      <c r="R74" s="3"/>
    </row>
    <row r="75" spans="1:18" x14ac:dyDescent="0.3">
      <c r="A75" s="2" t="s">
        <v>57</v>
      </c>
      <c r="B75" s="3"/>
      <c r="C75" s="3"/>
      <c r="D75" s="3"/>
      <c r="E75" s="3"/>
      <c r="F75" s="3"/>
      <c r="G75" s="3"/>
      <c r="H75" s="3"/>
      <c r="I75" s="3"/>
      <c r="J75" s="3"/>
      <c r="K75" s="3"/>
      <c r="L75" s="3"/>
      <c r="M75" s="3"/>
      <c r="N75" s="3"/>
      <c r="O75" s="3"/>
      <c r="P75" s="3"/>
      <c r="Q75" s="3"/>
      <c r="R75" s="3"/>
    </row>
    <row r="76" spans="1:18" x14ac:dyDescent="0.3">
      <c r="A76" s="1" t="s">
        <v>58</v>
      </c>
      <c r="B76" s="3">
        <v>0</v>
      </c>
      <c r="C76" s="3">
        <v>0</v>
      </c>
      <c r="D76" s="3">
        <v>0</v>
      </c>
      <c r="E76" s="3">
        <v>0</v>
      </c>
      <c r="F76" s="3">
        <v>0</v>
      </c>
      <c r="G76" s="3">
        <v>0</v>
      </c>
      <c r="H76" s="3">
        <v>0</v>
      </c>
      <c r="I76" s="3">
        <v>0</v>
      </c>
      <c r="J76" s="3">
        <v>0</v>
      </c>
      <c r="K76" s="3">
        <v>0</v>
      </c>
      <c r="L76" s="3">
        <v>0</v>
      </c>
      <c r="M76" s="3">
        <v>0</v>
      </c>
      <c r="N76" s="3">
        <v>6704.09</v>
      </c>
      <c r="O76" s="3">
        <v>6704.09</v>
      </c>
      <c r="P76" s="11">
        <f>(O76-O77)/O77</f>
        <v>0.74934635235913305</v>
      </c>
      <c r="Q76" s="11">
        <f>O76/$O$83</f>
        <v>4.0592288271129602E-2</v>
      </c>
      <c r="R76" s="3">
        <v>2871.75</v>
      </c>
    </row>
    <row r="77" spans="1:18" x14ac:dyDescent="0.3">
      <c r="A77" s="1" t="s">
        <v>10</v>
      </c>
      <c r="B77" s="3">
        <v>0</v>
      </c>
      <c r="C77" s="3">
        <v>0</v>
      </c>
      <c r="D77" s="3">
        <v>0</v>
      </c>
      <c r="E77" s="3">
        <v>0</v>
      </c>
      <c r="F77" s="3">
        <v>0</v>
      </c>
      <c r="G77" s="3">
        <v>0</v>
      </c>
      <c r="H77" s="3">
        <v>0</v>
      </c>
      <c r="I77" s="3">
        <v>0</v>
      </c>
      <c r="J77" s="3">
        <v>0</v>
      </c>
      <c r="K77" s="3">
        <v>0</v>
      </c>
      <c r="L77" s="3">
        <v>0</v>
      </c>
      <c r="M77" s="3">
        <v>0</v>
      </c>
      <c r="N77" s="3">
        <v>3832.34</v>
      </c>
      <c r="O77" s="3">
        <v>3832.34</v>
      </c>
      <c r="P77" s="3"/>
      <c r="Q77" s="3"/>
      <c r="R77" s="3"/>
    </row>
    <row r="78" spans="1:18" x14ac:dyDescent="0.3">
      <c r="A78" s="1" t="s">
        <v>59</v>
      </c>
      <c r="B78" s="3">
        <v>0</v>
      </c>
      <c r="C78" s="3">
        <v>0</v>
      </c>
      <c r="D78" s="3">
        <v>0</v>
      </c>
      <c r="E78" s="3">
        <v>0</v>
      </c>
      <c r="F78" s="3">
        <v>0</v>
      </c>
      <c r="G78" s="3">
        <v>0</v>
      </c>
      <c r="H78" s="3">
        <v>0</v>
      </c>
      <c r="I78" s="3">
        <v>0</v>
      </c>
      <c r="J78" s="3">
        <v>0</v>
      </c>
      <c r="K78" s="3">
        <v>0</v>
      </c>
      <c r="L78" s="3">
        <v>0</v>
      </c>
      <c r="M78" s="3">
        <v>0</v>
      </c>
      <c r="N78" s="3">
        <v>674.17</v>
      </c>
      <c r="O78" s="3">
        <v>674.17</v>
      </c>
      <c r="P78" s="11">
        <f>(O78-O79)/O79</f>
        <v>9.3508726399792352E-2</v>
      </c>
      <c r="Q78" s="11">
        <f>O78/$O$83</f>
        <v>4.0820011341953111E-3</v>
      </c>
      <c r="R78" s="3">
        <v>57.65</v>
      </c>
    </row>
    <row r="79" spans="1:18" x14ac:dyDescent="0.3">
      <c r="A79" s="1" t="s">
        <v>10</v>
      </c>
      <c r="B79" s="3">
        <v>0</v>
      </c>
      <c r="C79" s="3">
        <v>0</v>
      </c>
      <c r="D79" s="3">
        <v>0</v>
      </c>
      <c r="E79" s="3">
        <v>0</v>
      </c>
      <c r="F79" s="3">
        <v>0</v>
      </c>
      <c r="G79" s="3">
        <v>0</v>
      </c>
      <c r="H79" s="3">
        <v>0</v>
      </c>
      <c r="I79" s="3">
        <v>0</v>
      </c>
      <c r="J79" s="3">
        <v>0</v>
      </c>
      <c r="K79" s="3">
        <v>0</v>
      </c>
      <c r="L79" s="3">
        <v>0</v>
      </c>
      <c r="M79" s="3">
        <v>0</v>
      </c>
      <c r="N79" s="3">
        <v>616.52</v>
      </c>
      <c r="O79" s="3">
        <v>616.52</v>
      </c>
      <c r="P79" s="3"/>
      <c r="Q79" s="3"/>
      <c r="R79" s="3"/>
    </row>
    <row r="80" spans="1:18" x14ac:dyDescent="0.3">
      <c r="A80" s="2" t="s">
        <v>60</v>
      </c>
      <c r="B80" s="4">
        <v>0</v>
      </c>
      <c r="C80" s="4">
        <v>0</v>
      </c>
      <c r="D80" s="4">
        <v>0</v>
      </c>
      <c r="E80" s="4">
        <v>0</v>
      </c>
      <c r="F80" s="4">
        <v>0</v>
      </c>
      <c r="G80" s="4">
        <v>0</v>
      </c>
      <c r="H80" s="4">
        <v>0</v>
      </c>
      <c r="I80" s="4">
        <v>0</v>
      </c>
      <c r="J80" s="4">
        <v>0</v>
      </c>
      <c r="K80" s="4">
        <v>0</v>
      </c>
      <c r="L80" s="4">
        <v>0</v>
      </c>
      <c r="M80" s="4">
        <v>0</v>
      </c>
      <c r="N80" s="2">
        <f>SUM(N76+N78)</f>
        <v>7378.26</v>
      </c>
      <c r="O80" s="2">
        <f>SUM(O76+O78)</f>
        <v>7378.26</v>
      </c>
      <c r="P80" s="12">
        <f>(O80-O81)/O81</f>
        <v>0.65846081917614829</v>
      </c>
      <c r="Q80" s="12">
        <f>O80/$O$83</f>
        <v>4.4674289405324918E-2</v>
      </c>
      <c r="R80" s="2">
        <f>SUM(R76+R78)</f>
        <v>2929.4</v>
      </c>
    </row>
    <row r="81" spans="1:18" x14ac:dyDescent="0.3">
      <c r="A81" s="1" t="s">
        <v>36</v>
      </c>
      <c r="B81" s="3">
        <v>0</v>
      </c>
      <c r="C81" s="3">
        <v>0</v>
      </c>
      <c r="D81" s="3">
        <v>0</v>
      </c>
      <c r="E81" s="3">
        <v>0</v>
      </c>
      <c r="F81" s="3">
        <v>0</v>
      </c>
      <c r="G81" s="3">
        <v>0</v>
      </c>
      <c r="H81" s="3">
        <v>0</v>
      </c>
      <c r="I81" s="3">
        <v>0</v>
      </c>
      <c r="J81" s="3">
        <v>0</v>
      </c>
      <c r="K81" s="3">
        <v>0</v>
      </c>
      <c r="L81" s="3">
        <v>0</v>
      </c>
      <c r="M81" s="3">
        <v>0</v>
      </c>
      <c r="N81" s="1">
        <f>SUM(N77+N79)</f>
        <v>4448.8600000000006</v>
      </c>
      <c r="O81" s="1">
        <f>SUM(O77+O79)</f>
        <v>4448.8600000000006</v>
      </c>
      <c r="P81" s="3"/>
      <c r="Q81" s="3"/>
      <c r="R81" s="3"/>
    </row>
    <row r="82" spans="1:18" x14ac:dyDescent="0.3">
      <c r="A82" s="1" t="s">
        <v>37</v>
      </c>
      <c r="B82" s="3">
        <v>0</v>
      </c>
      <c r="C82" s="3">
        <v>0</v>
      </c>
      <c r="D82" s="3">
        <v>0</v>
      </c>
      <c r="E82" s="3">
        <v>0</v>
      </c>
      <c r="F82" s="3">
        <v>0</v>
      </c>
      <c r="G82" s="3">
        <v>0</v>
      </c>
      <c r="H82" s="3">
        <v>0</v>
      </c>
      <c r="I82" s="3">
        <v>0</v>
      </c>
      <c r="J82" s="3"/>
      <c r="K82" s="3">
        <v>0</v>
      </c>
      <c r="L82" s="3">
        <v>0</v>
      </c>
      <c r="M82" s="3"/>
      <c r="N82" s="9">
        <f t="shared" ref="N82:O82" si="4">(N80-N81)/N81</f>
        <v>0.65846081917614829</v>
      </c>
      <c r="O82" s="9">
        <f t="shared" si="4"/>
        <v>0.65846081917614829</v>
      </c>
      <c r="P82" s="3"/>
      <c r="Q82" s="3"/>
      <c r="R82" s="3"/>
    </row>
    <row r="83" spans="1:18" x14ac:dyDescent="0.3">
      <c r="A83" s="2" t="s">
        <v>47</v>
      </c>
      <c r="B83" s="10">
        <f>SUM(B54+B72+B80)</f>
        <v>17415.5</v>
      </c>
      <c r="C83" s="10">
        <f t="shared" ref="C83:O83" si="5">SUM(C54+C72+C80)</f>
        <v>3091.1800000000012</v>
      </c>
      <c r="D83" s="10">
        <f t="shared" si="5"/>
        <v>2312.2800000000002</v>
      </c>
      <c r="E83" s="10">
        <f t="shared" si="5"/>
        <v>778.87</v>
      </c>
      <c r="F83" s="10">
        <f t="shared" si="5"/>
        <v>3392.4199999999996</v>
      </c>
      <c r="G83" s="10">
        <f t="shared" si="5"/>
        <v>47850.79</v>
      </c>
      <c r="H83" s="10">
        <f t="shared" si="5"/>
        <v>19478.840000000004</v>
      </c>
      <c r="I83" s="10">
        <f t="shared" si="5"/>
        <v>28371.970000000008</v>
      </c>
      <c r="J83" s="10">
        <f t="shared" si="5"/>
        <v>64240.399999999994</v>
      </c>
      <c r="K83" s="10">
        <f t="shared" si="5"/>
        <v>511.84</v>
      </c>
      <c r="L83" s="10">
        <f t="shared" si="5"/>
        <v>3339.3799999999997</v>
      </c>
      <c r="M83" s="10">
        <f t="shared" si="5"/>
        <v>6554.6500000000005</v>
      </c>
      <c r="N83" s="10">
        <f t="shared" si="5"/>
        <v>18760.59</v>
      </c>
      <c r="O83" s="10">
        <f t="shared" si="5"/>
        <v>165156.73999999996</v>
      </c>
      <c r="P83" s="12">
        <f>(O83-O84)/O84</f>
        <v>7.307111400052782E-2</v>
      </c>
      <c r="Q83" s="12">
        <f>O83/$O$83</f>
        <v>1</v>
      </c>
      <c r="R83" s="10">
        <f>SUM(R54+R72+R80)</f>
        <v>11246.4</v>
      </c>
    </row>
    <row r="84" spans="1:18" x14ac:dyDescent="0.3">
      <c r="A84" s="1" t="s">
        <v>36</v>
      </c>
      <c r="B84" s="13">
        <f t="shared" ref="B84:O84" si="6">SUM(B55+B73+B81)</f>
        <v>14447.460000000001</v>
      </c>
      <c r="C84" s="13">
        <f t="shared" si="6"/>
        <v>2968.71</v>
      </c>
      <c r="D84" s="13">
        <f t="shared" si="6"/>
        <v>2182.7800000000002</v>
      </c>
      <c r="E84" s="13">
        <f t="shared" si="6"/>
        <v>785.93</v>
      </c>
      <c r="F84" s="13">
        <f t="shared" si="6"/>
        <v>2984.2900000000004</v>
      </c>
      <c r="G84" s="13">
        <f t="shared" si="6"/>
        <v>44459.810000000005</v>
      </c>
      <c r="H84" s="13">
        <f t="shared" si="6"/>
        <v>18474.920000000006</v>
      </c>
      <c r="I84" s="13">
        <f t="shared" si="6"/>
        <v>25984.880000000001</v>
      </c>
      <c r="J84" s="13">
        <f t="shared" si="6"/>
        <v>59607.16</v>
      </c>
      <c r="K84" s="13">
        <f t="shared" si="6"/>
        <v>538.66999999999996</v>
      </c>
      <c r="L84" s="13">
        <f t="shared" si="6"/>
        <v>3108.61</v>
      </c>
      <c r="M84" s="13">
        <f t="shared" si="6"/>
        <v>5027.3200000000006</v>
      </c>
      <c r="N84" s="13">
        <f t="shared" si="6"/>
        <v>20768.32</v>
      </c>
      <c r="O84" s="13">
        <f t="shared" si="6"/>
        <v>153910.33999999997</v>
      </c>
      <c r="P84" s="3"/>
      <c r="Q84" s="3"/>
      <c r="R84" s="3"/>
    </row>
    <row r="85" spans="1:18" x14ac:dyDescent="0.3">
      <c r="A85" s="1" t="s">
        <v>37</v>
      </c>
      <c r="B85" s="9">
        <f t="shared" ref="B85:O85" si="7">(B83-B84)/B84</f>
        <v>0.20543680342426965</v>
      </c>
      <c r="C85" s="9">
        <f t="shared" si="7"/>
        <v>4.1253608469672402E-2</v>
      </c>
      <c r="D85" s="9">
        <f t="shared" si="7"/>
        <v>5.9328012900979478E-2</v>
      </c>
      <c r="E85" s="9">
        <f t="shared" si="7"/>
        <v>-8.9829883068465975E-3</v>
      </c>
      <c r="F85" s="9">
        <f t="shared" si="7"/>
        <v>0.13675949723384764</v>
      </c>
      <c r="G85" s="9">
        <f t="shared" si="7"/>
        <v>7.6270681318700989E-2</v>
      </c>
      <c r="H85" s="9">
        <f t="shared" si="7"/>
        <v>5.4339612837294993E-2</v>
      </c>
      <c r="I85" s="9">
        <f t="shared" si="7"/>
        <v>9.1864576630717842E-2</v>
      </c>
      <c r="J85" s="9">
        <f t="shared" si="7"/>
        <v>7.7729588190411869E-2</v>
      </c>
      <c r="K85" s="9">
        <f t="shared" si="7"/>
        <v>-4.9807860099875596E-2</v>
      </c>
      <c r="L85" s="9">
        <f t="shared" si="7"/>
        <v>7.4235751670360547E-2</v>
      </c>
      <c r="M85" s="9">
        <f t="shared" si="7"/>
        <v>0.30380600399417579</v>
      </c>
      <c r="N85" s="9">
        <f t="shared" si="7"/>
        <v>-9.6672720759310313E-2</v>
      </c>
      <c r="O85" s="9">
        <f t="shared" si="7"/>
        <v>7.307111400052782E-2</v>
      </c>
      <c r="P85" s="3"/>
      <c r="Q85" s="3"/>
      <c r="R85" s="3"/>
    </row>
    <row r="86" spans="1:18" x14ac:dyDescent="0.3">
      <c r="A86" s="1" t="s">
        <v>48</v>
      </c>
      <c r="B86" s="11">
        <f t="shared" ref="B86:O86" si="8">B83/$O$83</f>
        <v>0.10544831533971913</v>
      </c>
      <c r="C86" s="11">
        <f t="shared" si="8"/>
        <v>1.8716644564430139E-2</v>
      </c>
      <c r="D86" s="11">
        <f t="shared" si="8"/>
        <v>1.4000518537723624E-2</v>
      </c>
      <c r="E86" s="11">
        <f t="shared" si="8"/>
        <v>4.7159443810770316E-3</v>
      </c>
      <c r="F86" s="11">
        <f t="shared" si="8"/>
        <v>2.0540608878571957E-2</v>
      </c>
      <c r="G86" s="11">
        <f t="shared" si="8"/>
        <v>0.28972956235391917</v>
      </c>
      <c r="H86" s="11">
        <f t="shared" si="8"/>
        <v>0.11794153844402601</v>
      </c>
      <c r="I86" s="11">
        <f t="shared" si="8"/>
        <v>0.17178814500697953</v>
      </c>
      <c r="J86" s="11">
        <f t="shared" si="8"/>
        <v>0.38896626319943112</v>
      </c>
      <c r="K86" s="11">
        <f t="shared" si="8"/>
        <v>3.0991166330844267E-3</v>
      </c>
      <c r="L86" s="11">
        <f t="shared" si="8"/>
        <v>2.0219459405653083E-2</v>
      </c>
      <c r="M86" s="11">
        <f t="shared" si="8"/>
        <v>3.9687450842151535E-2</v>
      </c>
      <c r="N86" s="11">
        <f t="shared" si="8"/>
        <v>0.11359263933158287</v>
      </c>
      <c r="O86" s="11">
        <f t="shared" si="8"/>
        <v>1</v>
      </c>
      <c r="P86" s="3"/>
      <c r="Q86" s="3"/>
      <c r="R86" s="3"/>
    </row>
    <row r="87" spans="1:18" x14ac:dyDescent="0.3">
      <c r="A87" s="1" t="s">
        <v>49</v>
      </c>
      <c r="B87" s="11">
        <f t="shared" ref="B87:O87" si="9">B84/$O$84</f>
        <v>9.3869326778174902E-2</v>
      </c>
      <c r="C87" s="11">
        <f t="shared" si="9"/>
        <v>1.9288567616704638E-2</v>
      </c>
      <c r="D87" s="11">
        <f t="shared" si="9"/>
        <v>1.4182153063920205E-2</v>
      </c>
      <c r="E87" s="11">
        <f t="shared" si="9"/>
        <v>5.1064145527844338E-3</v>
      </c>
      <c r="F87" s="11">
        <f t="shared" si="9"/>
        <v>1.9389795383468071E-2</v>
      </c>
      <c r="G87" s="11">
        <f t="shared" si="9"/>
        <v>0.28886824627897006</v>
      </c>
      <c r="H87" s="11">
        <f t="shared" si="9"/>
        <v>0.12003689940519922</v>
      </c>
      <c r="I87" s="11">
        <f t="shared" si="9"/>
        <v>0.16883128190087818</v>
      </c>
      <c r="J87" s="11">
        <f t="shared" si="9"/>
        <v>0.38728496084148745</v>
      </c>
      <c r="K87" s="11">
        <f t="shared" si="9"/>
        <v>3.4998948088867847E-3</v>
      </c>
      <c r="L87" s="11">
        <f t="shared" si="9"/>
        <v>2.0197538385010396E-2</v>
      </c>
      <c r="M87" s="11">
        <f t="shared" si="9"/>
        <v>3.2663952272472416E-2</v>
      </c>
      <c r="N87" s="11">
        <f t="shared" si="9"/>
        <v>0.13493778260771827</v>
      </c>
      <c r="O87" s="11">
        <f t="shared" si="9"/>
        <v>1</v>
      </c>
      <c r="P87" s="3"/>
      <c r="Q87" s="3"/>
      <c r="R87" s="3"/>
    </row>
    <row r="89" spans="1:18" ht="46.8" customHeight="1" x14ac:dyDescent="0.3">
      <c r="A89" s="20" t="s">
        <v>76</v>
      </c>
      <c r="B89" s="20"/>
      <c r="C89" s="20"/>
      <c r="D89" s="20"/>
      <c r="E89" s="20"/>
      <c r="F89" s="20"/>
      <c r="G89" s="20"/>
      <c r="H89" s="20"/>
      <c r="I89" s="20"/>
      <c r="J89" s="20"/>
      <c r="K89" s="20"/>
      <c r="L89" s="20"/>
      <c r="M89" s="20"/>
      <c r="N89" s="20"/>
      <c r="O89" s="20"/>
      <c r="P89" s="20"/>
      <c r="Q89" s="20"/>
      <c r="R89" s="20"/>
    </row>
  </sheetData>
  <mergeCells count="2">
    <mergeCell ref="A1:R1"/>
    <mergeCell ref="A89:R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2025-10-10T21:48:37Z</dcterms:created>
  <dcterms:modified xsi:type="dcterms:W3CDTF">2025-10-15T04:45:42Z</dcterms:modified>
</cp:coreProperties>
</file>