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hara\OneDrive\Desktop\Running Doc\"/>
    </mc:Choice>
  </mc:AlternateContent>
  <xr:revisionPtr revIDLastSave="0" documentId="13_ncr:1_{E64485D2-6574-4761-97D2-51DB90E6BF94}" xr6:coauthVersionLast="47" xr6:coauthVersionMax="47" xr10:uidLastSave="{00000000-0000-0000-0000-000000000000}"/>
  <bookViews>
    <workbookView xWindow="-108" yWindow="-108" windowWidth="23256" windowHeight="13896" activeTab="3" xr2:uid="{00000000-000D-0000-FFFF-FFFF00000000}"/>
  </bookViews>
  <sheets>
    <sheet name="Health Portfolio" sheetId="1" r:id="rId1"/>
    <sheet name="Liability Portfolio" sheetId="2" r:id="rId2"/>
    <sheet name="Miscellaneous portfolio" sheetId="3" r:id="rId3"/>
    <sheet name="Segmentwise Repo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4" l="1"/>
  <c r="P58" i="4"/>
  <c r="H59" i="1"/>
  <c r="G59" i="1"/>
  <c r="Q70" i="4"/>
  <c r="Q68" i="4"/>
  <c r="Q66" i="4"/>
  <c r="Q64" i="4"/>
  <c r="Q62" i="4"/>
  <c r="Q54" i="4"/>
  <c r="Q42" i="4"/>
  <c r="Q40" i="4"/>
  <c r="Q38" i="4"/>
  <c r="Q36" i="4"/>
  <c r="Q34" i="4"/>
  <c r="Q18" i="4"/>
  <c r="Q16" i="4"/>
  <c r="Q14" i="4"/>
  <c r="Q12" i="4"/>
  <c r="Q10" i="4"/>
  <c r="P80" i="4"/>
  <c r="P78" i="4"/>
  <c r="P76" i="4"/>
  <c r="P70" i="4"/>
  <c r="P66" i="4"/>
  <c r="P62" i="4"/>
  <c r="P60" i="4"/>
  <c r="P54" i="4"/>
  <c r="P52" i="4"/>
  <c r="P50" i="4"/>
  <c r="P48" i="4"/>
  <c r="P46" i="4"/>
  <c r="P44" i="4"/>
  <c r="P42" i="4"/>
  <c r="P40" i="4"/>
  <c r="P38" i="4"/>
  <c r="P36" i="4"/>
  <c r="P34" i="4"/>
  <c r="P32" i="4"/>
  <c r="P30" i="4"/>
  <c r="P28" i="4"/>
  <c r="P26" i="4"/>
  <c r="P24" i="4"/>
  <c r="P22" i="4"/>
  <c r="P20" i="4"/>
  <c r="P18" i="4"/>
  <c r="P16" i="4"/>
  <c r="P14" i="4"/>
  <c r="P12" i="4"/>
  <c r="P10" i="4"/>
  <c r="P8" i="4"/>
  <c r="P6" i="4"/>
  <c r="P4" i="4"/>
  <c r="B83" i="4"/>
  <c r="O82" i="4"/>
  <c r="N82" i="4"/>
  <c r="O81" i="4"/>
  <c r="N81" i="4"/>
  <c r="R80" i="4"/>
  <c r="O80" i="4"/>
  <c r="N80" i="4"/>
  <c r="L85" i="4"/>
  <c r="K85" i="4"/>
  <c r="I85" i="4"/>
  <c r="H85" i="4"/>
  <c r="G85" i="4"/>
  <c r="F85" i="4"/>
  <c r="E85" i="4"/>
  <c r="D85" i="4"/>
  <c r="C85" i="4"/>
  <c r="B85" i="4"/>
  <c r="N84" i="4"/>
  <c r="M84" i="4"/>
  <c r="L84" i="4"/>
  <c r="K84" i="4"/>
  <c r="J84" i="4"/>
  <c r="I84" i="4"/>
  <c r="H84" i="4"/>
  <c r="G84" i="4"/>
  <c r="F84" i="4"/>
  <c r="E84" i="4"/>
  <c r="D84" i="4"/>
  <c r="C84" i="4"/>
  <c r="B84" i="4"/>
  <c r="R83" i="4"/>
  <c r="O83" i="4"/>
  <c r="F86" i="4" s="1"/>
  <c r="N83" i="4"/>
  <c r="N86" i="4" s="1"/>
  <c r="M83" i="4"/>
  <c r="M85" i="4" s="1"/>
  <c r="L83" i="4"/>
  <c r="K83" i="4"/>
  <c r="J83" i="4"/>
  <c r="J85" i="4" s="1"/>
  <c r="I83" i="4"/>
  <c r="H83" i="4"/>
  <c r="G83" i="4"/>
  <c r="F83" i="4"/>
  <c r="E83" i="4"/>
  <c r="D83" i="4"/>
  <c r="C83" i="4"/>
  <c r="N74" i="4"/>
  <c r="M74" i="4"/>
  <c r="J74" i="4"/>
  <c r="O73" i="4"/>
  <c r="O84" i="4" s="1"/>
  <c r="N73" i="4"/>
  <c r="M73" i="4"/>
  <c r="J73" i="4"/>
  <c r="R72" i="4"/>
  <c r="O72" i="4"/>
  <c r="N72" i="4"/>
  <c r="M72" i="4"/>
  <c r="J72" i="4"/>
  <c r="O56" i="4"/>
  <c r="N56" i="4"/>
  <c r="M56" i="4"/>
  <c r="L56" i="4"/>
  <c r="K56" i="4"/>
  <c r="J56" i="4"/>
  <c r="I56" i="4"/>
  <c r="H56" i="4"/>
  <c r="G56" i="4"/>
  <c r="F56" i="4"/>
  <c r="E56" i="4"/>
  <c r="D56" i="4"/>
  <c r="C56" i="4"/>
  <c r="B56" i="4"/>
  <c r="O55" i="4"/>
  <c r="N55" i="4"/>
  <c r="M55" i="4"/>
  <c r="L55" i="4"/>
  <c r="K55" i="4"/>
  <c r="J55" i="4"/>
  <c r="I55" i="4"/>
  <c r="H55" i="4"/>
  <c r="G55" i="4"/>
  <c r="F55" i="4"/>
  <c r="E55" i="4"/>
  <c r="D55" i="4"/>
  <c r="C55" i="4"/>
  <c r="B55" i="4"/>
  <c r="O54" i="4"/>
  <c r="N54" i="4"/>
  <c r="M54" i="4"/>
  <c r="L54" i="4"/>
  <c r="K54" i="4"/>
  <c r="J54" i="4"/>
  <c r="I54" i="4"/>
  <c r="H54" i="4"/>
  <c r="G54" i="4"/>
  <c r="F54" i="4"/>
  <c r="E54" i="4"/>
  <c r="D54" i="4"/>
  <c r="C54" i="4"/>
  <c r="B54" i="4"/>
  <c r="G65" i="3"/>
  <c r="G62" i="3"/>
  <c r="G60" i="3"/>
  <c r="G58" i="3"/>
  <c r="G54" i="3"/>
  <c r="G52" i="3"/>
  <c r="G50" i="3"/>
  <c r="G48" i="3"/>
  <c r="G46" i="3"/>
  <c r="G44" i="3"/>
  <c r="G42" i="3"/>
  <c r="G40" i="3"/>
  <c r="G38" i="3"/>
  <c r="G36" i="3"/>
  <c r="G34" i="3"/>
  <c r="G32" i="3"/>
  <c r="G26" i="3"/>
  <c r="G24" i="3"/>
  <c r="G22" i="3"/>
  <c r="G20" i="3"/>
  <c r="G18" i="3"/>
  <c r="G16" i="3"/>
  <c r="G14" i="3"/>
  <c r="G12" i="3"/>
  <c r="G10" i="3"/>
  <c r="G8" i="3"/>
  <c r="G6" i="3"/>
  <c r="G4" i="3"/>
  <c r="F65" i="3"/>
  <c r="F62" i="3"/>
  <c r="F60" i="3"/>
  <c r="F58" i="3"/>
  <c r="F54" i="3"/>
  <c r="F52" i="3"/>
  <c r="F50" i="3"/>
  <c r="F48" i="3"/>
  <c r="F46" i="3"/>
  <c r="F44" i="3"/>
  <c r="F42" i="3"/>
  <c r="F40" i="3"/>
  <c r="F38" i="3"/>
  <c r="F36" i="3"/>
  <c r="F34" i="3"/>
  <c r="F32" i="3"/>
  <c r="F30" i="3"/>
  <c r="F26" i="3"/>
  <c r="F24" i="3"/>
  <c r="F22" i="3"/>
  <c r="F20" i="3"/>
  <c r="F18" i="3"/>
  <c r="F16" i="3"/>
  <c r="F14" i="3"/>
  <c r="F12" i="3"/>
  <c r="F10" i="3"/>
  <c r="F8" i="3"/>
  <c r="F6" i="3"/>
  <c r="F4" i="3"/>
  <c r="E69" i="3"/>
  <c r="D69" i="3"/>
  <c r="C69" i="3"/>
  <c r="B69" i="3"/>
  <c r="E68" i="3"/>
  <c r="D68" i="3"/>
  <c r="C68" i="3"/>
  <c r="B68" i="3"/>
  <c r="E67" i="3"/>
  <c r="D67" i="3"/>
  <c r="C67" i="3"/>
  <c r="B67" i="3"/>
  <c r="E66" i="3"/>
  <c r="D66" i="3"/>
  <c r="C66" i="3"/>
  <c r="B66" i="3"/>
  <c r="H65" i="3"/>
  <c r="E65" i="3"/>
  <c r="D65" i="3"/>
  <c r="C65" i="3"/>
  <c r="B65" i="3"/>
  <c r="E64" i="3"/>
  <c r="D64" i="3"/>
  <c r="C64" i="3"/>
  <c r="B64" i="3"/>
  <c r="E63" i="3"/>
  <c r="D63" i="3"/>
  <c r="C63" i="3"/>
  <c r="B63" i="3"/>
  <c r="H62" i="3"/>
  <c r="E62" i="3"/>
  <c r="D62" i="3"/>
  <c r="C62" i="3"/>
  <c r="B62" i="3"/>
  <c r="E56" i="3"/>
  <c r="D56" i="3"/>
  <c r="C56" i="3"/>
  <c r="B56" i="3"/>
  <c r="E55" i="3"/>
  <c r="D55" i="3"/>
  <c r="C55" i="3"/>
  <c r="B55" i="3"/>
  <c r="H54" i="3"/>
  <c r="E54" i="3"/>
  <c r="D54" i="3"/>
  <c r="C54" i="3"/>
  <c r="B54" i="3"/>
  <c r="H55" i="2"/>
  <c r="H53" i="2"/>
  <c r="H49" i="2"/>
  <c r="H47" i="2"/>
  <c r="H45" i="2"/>
  <c r="H43" i="2"/>
  <c r="H41" i="2"/>
  <c r="H39" i="2"/>
  <c r="H37" i="2"/>
  <c r="H35" i="2"/>
  <c r="H33" i="2"/>
  <c r="H31" i="2"/>
  <c r="H27" i="2"/>
  <c r="H25" i="2"/>
  <c r="H23" i="2"/>
  <c r="H19" i="2"/>
  <c r="H17" i="2"/>
  <c r="H15" i="2"/>
  <c r="H13" i="2"/>
  <c r="H11" i="2"/>
  <c r="H9" i="2"/>
  <c r="H7" i="2"/>
  <c r="H5" i="2"/>
  <c r="G55" i="2"/>
  <c r="G53" i="2"/>
  <c r="G51" i="2"/>
  <c r="G49" i="2"/>
  <c r="G47" i="2"/>
  <c r="G45" i="2"/>
  <c r="G43" i="2"/>
  <c r="G41" i="2"/>
  <c r="G39" i="2"/>
  <c r="G37" i="2"/>
  <c r="G35" i="2"/>
  <c r="G33" i="2"/>
  <c r="G31" i="2"/>
  <c r="G27" i="2"/>
  <c r="G25" i="2"/>
  <c r="G23" i="2"/>
  <c r="G19" i="2"/>
  <c r="G17" i="2"/>
  <c r="G15" i="2"/>
  <c r="G13" i="2"/>
  <c r="G11" i="2"/>
  <c r="G9" i="2"/>
  <c r="G7" i="2"/>
  <c r="G5" i="2"/>
  <c r="F59" i="2"/>
  <c r="E59" i="2"/>
  <c r="D59" i="2"/>
  <c r="C59" i="2"/>
  <c r="B59" i="2"/>
  <c r="F58" i="2"/>
  <c r="E58" i="2"/>
  <c r="D58" i="2"/>
  <c r="C58" i="2"/>
  <c r="B58" i="2"/>
  <c r="F57" i="2"/>
  <c r="E57" i="2"/>
  <c r="D57" i="2"/>
  <c r="C57" i="2"/>
  <c r="B57" i="2"/>
  <c r="F56" i="2"/>
  <c r="E56" i="2"/>
  <c r="D56" i="2"/>
  <c r="C56" i="2"/>
  <c r="B56" i="2"/>
  <c r="I55" i="2"/>
  <c r="F55" i="2"/>
  <c r="E55" i="2"/>
  <c r="D55" i="2"/>
  <c r="C55" i="2"/>
  <c r="B55" i="2"/>
  <c r="G71" i="1"/>
  <c r="G67" i="1"/>
  <c r="G63" i="1"/>
  <c r="G61" i="1"/>
  <c r="G55" i="1"/>
  <c r="G53" i="1"/>
  <c r="G51" i="1"/>
  <c r="G49" i="1"/>
  <c r="G47" i="1"/>
  <c r="G45" i="1"/>
  <c r="G43" i="1"/>
  <c r="G41" i="1"/>
  <c r="G39" i="1"/>
  <c r="G37" i="1"/>
  <c r="G35" i="1"/>
  <c r="G33" i="1"/>
  <c r="G31" i="1"/>
  <c r="G29" i="1"/>
  <c r="G27" i="1"/>
  <c r="G25" i="1"/>
  <c r="G23" i="1"/>
  <c r="G19" i="1"/>
  <c r="G17" i="1"/>
  <c r="G15" i="1"/>
  <c r="G13" i="1"/>
  <c r="G11" i="1"/>
  <c r="G9" i="1"/>
  <c r="G7" i="1"/>
  <c r="G5" i="1"/>
  <c r="D78" i="1"/>
  <c r="D77" i="1"/>
  <c r="C77" i="1"/>
  <c r="B77" i="1"/>
  <c r="D76" i="1"/>
  <c r="C75" i="1"/>
  <c r="B75" i="1"/>
  <c r="F74" i="1"/>
  <c r="F75" i="1" s="1"/>
  <c r="E74" i="1"/>
  <c r="E77" i="1" s="1"/>
  <c r="C74" i="1"/>
  <c r="B74" i="1"/>
  <c r="I73" i="1"/>
  <c r="I76" i="1" s="1"/>
  <c r="F73" i="1"/>
  <c r="F76" i="1" s="1"/>
  <c r="E73" i="1"/>
  <c r="E76" i="1" s="1"/>
  <c r="C73" i="1"/>
  <c r="C76" i="1" s="1"/>
  <c r="B73" i="1"/>
  <c r="B76" i="1" s="1"/>
  <c r="F57" i="1"/>
  <c r="E57" i="1"/>
  <c r="D57" i="1"/>
  <c r="C57" i="1"/>
  <c r="B57" i="1"/>
  <c r="F56" i="1"/>
  <c r="E56" i="1"/>
  <c r="D56" i="1"/>
  <c r="C56" i="1"/>
  <c r="B56" i="1"/>
  <c r="I55" i="1"/>
  <c r="F55" i="1"/>
  <c r="E55" i="1"/>
  <c r="D55" i="1"/>
  <c r="C55" i="1"/>
  <c r="B55" i="1"/>
  <c r="G87" i="4" l="1"/>
  <c r="H87" i="4"/>
  <c r="J87" i="4"/>
  <c r="I87" i="4"/>
  <c r="O74" i="4"/>
  <c r="P72" i="4"/>
  <c r="Q20" i="4"/>
  <c r="Q44" i="4"/>
  <c r="Q72" i="4"/>
  <c r="Q22" i="4"/>
  <c r="Q46" i="4"/>
  <c r="Q76" i="4"/>
  <c r="N87" i="4"/>
  <c r="Q24" i="4"/>
  <c r="Q78" i="4"/>
  <c r="P83" i="4"/>
  <c r="Q26" i="4"/>
  <c r="Q50" i="4"/>
  <c r="Q80" i="4"/>
  <c r="G86" i="4"/>
  <c r="Q4" i="4"/>
  <c r="Q28" i="4"/>
  <c r="Q52" i="4"/>
  <c r="Q83" i="4"/>
  <c r="Q48" i="4"/>
  <c r="H86" i="4"/>
  <c r="Q6" i="4"/>
  <c r="Q30" i="4"/>
  <c r="Q8" i="4"/>
  <c r="Q32" i="4"/>
  <c r="Q60" i="4"/>
  <c r="B79" i="1"/>
  <c r="B78" i="1"/>
  <c r="C79" i="1"/>
  <c r="C78" i="1"/>
  <c r="H51" i="1"/>
  <c r="H25" i="1"/>
  <c r="D79" i="1"/>
  <c r="H49" i="1"/>
  <c r="H23" i="1"/>
  <c r="H27" i="1"/>
  <c r="H76" i="1"/>
  <c r="H47" i="1"/>
  <c r="H19" i="1"/>
  <c r="H45" i="1"/>
  <c r="H17" i="1"/>
  <c r="H43" i="1"/>
  <c r="H15" i="1"/>
  <c r="H69" i="1"/>
  <c r="H41" i="1"/>
  <c r="H13" i="1"/>
  <c r="H67" i="1"/>
  <c r="H39" i="1"/>
  <c r="H11" i="1"/>
  <c r="H65" i="1"/>
  <c r="H37" i="1"/>
  <c r="H9" i="1"/>
  <c r="H63" i="1"/>
  <c r="H35" i="1"/>
  <c r="H7" i="1"/>
  <c r="H61" i="1"/>
  <c r="H33" i="1"/>
  <c r="H5" i="1"/>
  <c r="H55" i="1"/>
  <c r="H29" i="1"/>
  <c r="F79" i="1"/>
  <c r="H53" i="1"/>
  <c r="H73" i="1"/>
  <c r="H71" i="1"/>
  <c r="E78" i="1"/>
  <c r="E79" i="1"/>
  <c r="G73" i="1"/>
  <c r="E75" i="1"/>
  <c r="F77" i="1"/>
  <c r="K87" i="4"/>
  <c r="L87" i="4"/>
  <c r="O87" i="4"/>
  <c r="D87" i="4"/>
  <c r="E87" i="4"/>
  <c r="F87" i="4"/>
  <c r="M87" i="4"/>
  <c r="B87" i="4"/>
  <c r="C87" i="4"/>
  <c r="O85" i="4"/>
  <c r="O86" i="4"/>
  <c r="C86" i="4"/>
  <c r="D86" i="4"/>
  <c r="E86" i="4"/>
  <c r="I86" i="4"/>
  <c r="J86" i="4"/>
  <c r="K86" i="4"/>
  <c r="L86" i="4"/>
  <c r="M86" i="4"/>
  <c r="B86" i="4"/>
  <c r="N85" i="4"/>
  <c r="F80" i="1" l="1"/>
  <c r="D80" i="1"/>
  <c r="G76" i="1"/>
  <c r="B80" i="1"/>
  <c r="E80" i="1"/>
  <c r="F78" i="1"/>
  <c r="C80" i="1"/>
</calcChain>
</file>

<file path=xl/sharedStrings.xml><?xml version="1.0" encoding="utf-8"?>
<sst xmlns="http://schemas.openxmlformats.org/spreadsheetml/2006/main" count="333" uniqueCount="78">
  <si>
    <t>GROSS DIRECT PREMIUM INCOME UNDERWRITTEN BY NON-LIFE INSURERS WITHIN INDIA  (SEGMENT WISE) : FOR THE PERIOD UPTO August 2025 (PROVISIONAL &amp; UNAUDITED ) IN FY 2025-26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</si>
  <si>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</si>
  <si>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</si>
  <si>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</si>
  <si>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</si>
  <si>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</si>
  <si>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</si>
  <si>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</si>
  <si>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</si>
  <si>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</si>
  <si>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</si>
  <si>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</si>
  <si>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</si>
  <si>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</si>
  <si>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Generali Central Insurance Company Limited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</si>
  <si>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</si>
  <si>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</si>
  <si>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</si>
  <si>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</si>
  <si>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</si>
  <si>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</si>
  <si>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</si>
  <si>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</si>
  <si>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</si>
  <si>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</si>
  <si>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</si>
  <si>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</si>
  <si>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</si>
  <si>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</si>
  <si>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</si>
  <si>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</si>
  <si>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</si>
  <si>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</si>
  <si>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</si>
  <si>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</si>
  <si>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Zurich Kotak Mahindra General Insurance Co Ltd</t>
  </si>
  <si>
    <t>General Insurers Sub Total</t>
  </si>
  <si>
    <t>Previous Year Sub Total</t>
  </si>
  <si>
    <t>% Growth</t>
  </si>
  <si>
    <t>Stand-alone Health Insurers</t>
  </si>
  <si>
    <t xml:space="preserve"> Niva bupa health insurance company limited</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</si>
  <si>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</si>
  <si>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</si>
  <si>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</si>
  <si>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</si>
  <si>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</si>
  <si>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</si>
  <si>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</si>
  <si>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</si>
  <si>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</si>
  <si>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</si>
  <si>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</si>
  <si>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</si>
  <si>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</si>
  <si>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</si>
  <si>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</si>
  <si>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</si>
  <si>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</si>
  <si>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</si>
  <si>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</si>
  <si>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</si>
  <si>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</si>
  <si>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</si>
  <si>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</si>
  <si>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</si>
  <si>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</si>
  <si>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</si>
  <si>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</si>
  <si>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</si>
  <si>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</si>
  <si>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</si>
  <si>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</si>
  <si>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</si>
  <si>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</si>
  <si>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</si>
  <si>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GROSS DIRECT PREMIUM INCOME UNDERWRITTEN BY NON-LIFE INSURERS WITHIN INDIA  (SEGMENT WISE) : FOR THE PERIOD UPTO AUGUST 2025 (PROVISIONAL &amp; UNAUDITED ) IN FY 2025-26  (Rs. In Crs.)</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</si>
  <si>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</si>
  <si>
    <t>Niva bupa health insurance company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</si>
</sst>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 * \-#,##0.00_ ;_ * &quot;-&quot;??_ ;_ @_ "/>
  </numFmts>
  <fonts count="8"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1"/>
      <color theme="1"/>
      <name val="Aptos"/>
      <family val="2"/>
    </font>
    <font>
      <b/>
      <sz val="10"/>
      <color theme="1"/>
      <name val="Calibri"/>
      <family val="2"/>
      <scheme val="minor"/>
    </font>
    <font>
      <sz val="10"/>
      <color theme="1"/>
      <name val="Calibri"/>
      <family val="2"/>
      <scheme val="minor"/>
    </font>
    <font>
      <b/>
      <sz val="12"/>
      <color theme="3"/>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0" fillId="0" borderId="2" xfId="0" applyBorder="1"/>
    <xf numFmtId="0" fontId="3" fillId="0" borderId="2" xfId="0" applyFont="1" applyBorder="1"/>
    <xf numFmtId="0" fontId="3" fillId="0" borderId="2" xfId="0" applyFont="1" applyBorder="1" applyAlignment="1">
      <alignment vertical="top" wrapText="1"/>
    </xf>
    <xf numFmtId="43" fontId="3" fillId="0" borderId="2" xfId="1" applyFont="1" applyBorder="1"/>
    <xf numFmtId="43" fontId="0" fillId="0" borderId="2" xfId="1" applyFont="1" applyBorder="1"/>
    <xf numFmtId="10" fontId="1" fillId="0" borderId="2" xfId="2" applyNumberFormat="1" applyFont="1" applyBorder="1"/>
    <xf numFmtId="164" fontId="3" fillId="0" borderId="2" xfId="0" applyNumberFormat="1" applyFont="1" applyBorder="1"/>
    <xf numFmtId="10" fontId="0" fillId="0" borderId="2" xfId="2" applyNumberFormat="1" applyFont="1" applyBorder="1"/>
    <xf numFmtId="10" fontId="3" fillId="0" borderId="2" xfId="2" applyNumberFormat="1" applyFont="1" applyBorder="1"/>
    <xf numFmtId="164" fontId="0" fillId="0" borderId="2" xfId="0" applyNumberFormat="1" applyBorder="1"/>
    <xf numFmtId="0" fontId="2" fillId="0" borderId="1" xfId="0" applyFont="1" applyBorder="1" applyAlignment="1">
      <alignment vertical="center" wrapText="1"/>
    </xf>
    <xf numFmtId="43" fontId="1" fillId="0" borderId="2" xfId="1" applyFont="1" applyBorder="1"/>
    <xf numFmtId="43" fontId="3" fillId="0" borderId="2" xfId="0" applyNumberFormat="1" applyFont="1" applyBorder="1"/>
    <xf numFmtId="43" fontId="5" fillId="0" borderId="2" xfId="1" applyFont="1" applyBorder="1"/>
    <xf numFmtId="43" fontId="6" fillId="0" borderId="2" xfId="1" applyFont="1" applyBorder="1"/>
    <xf numFmtId="0" fontId="2" fillId="0" borderId="1" xfId="0" applyFont="1" applyBorder="1" applyAlignment="1">
      <alignment horizontal="center" vertical="center" wrapText="1"/>
    </xf>
    <xf numFmtId="0" fontId="4" fillId="0" borderId="0" xfId="0" applyFont="1" applyAlignment="1">
      <alignment horizontal="left" vertical="top" wrapText="1"/>
    </xf>
    <xf numFmtId="0" fontId="7" fillId="0" borderId="1"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2"/>
  <sheetViews>
    <sheetView topLeftCell="A47" workbookViewId="0">
      <selection activeCell="M58" sqref="M58:M59"/>
    </sheetView>
  </sheetViews>
  <sheetFormatPr defaultRowHeight="14.4" x14ac:dyDescent="0.3"/>
  <cols>
    <col min="1" max="1" width="38.109375" customWidth="1"/>
    <col min="2" max="2" width="10.6640625" customWidth="1"/>
    <col min="3" max="3" width="11.5546875" customWidth="1"/>
    <col min="4" max="4" width="11.33203125" customWidth="1"/>
    <col min="6" max="6" width="10.44140625" bestFit="1" customWidth="1"/>
    <col min="9" max="9" width="9.44140625" bestFit="1" customWidth="1"/>
  </cols>
  <sheetData>
    <row r="2" spans="1:9" ht="52.2" customHeight="1" x14ac:dyDescent="0.3">
      <c r="A2" s="16" t="s">
        <v>75</v>
      </c>
      <c r="B2" s="16"/>
      <c r="C2" s="16"/>
      <c r="D2" s="16"/>
      <c r="E2" s="16"/>
      <c r="F2" s="16"/>
      <c r="G2" s="16"/>
      <c r="H2" s="16"/>
      <c r="I2" s="16"/>
    </row>
    <row r="3" spans="1:9" ht="41.4" customHeight="1" x14ac:dyDescent="0.3">
      <c r="A3" s="1"/>
      <c r="B3" s="3" t="s">
        <v>1</v>
      </c>
      <c r="C3" s="3" t="s">
        <v>2</v>
      </c>
      <c r="D3" s="3" t="s">
        <v>3</v>
      </c>
      <c r="E3" s="3" t="s">
        <v>4</v>
      </c>
      <c r="F3" s="3" t="s">
        <v>5</v>
      </c>
      <c r="G3" s="3" t="s">
        <v>6</v>
      </c>
      <c r="H3" s="3" t="s">
        <v>7</v>
      </c>
      <c r="I3" s="3" t="s">
        <v>8</v>
      </c>
    </row>
    <row r="4" spans="1:9" x14ac:dyDescent="0.3">
      <c r="A4" s="2" t="s">
        <v>9</v>
      </c>
      <c r="B4" s="1"/>
      <c r="C4" s="1"/>
      <c r="D4" s="1"/>
      <c r="E4" s="1"/>
      <c r="F4" s="1"/>
      <c r="G4" s="1"/>
      <c r="H4" s="1"/>
      <c r="I4" s="1"/>
    </row>
    <row r="5" spans="1:9" x14ac:dyDescent="0.3">
      <c r="A5" s="1" t="s">
        <v>10</v>
      </c>
      <c r="B5" s="1">
        <v>56.96</v>
      </c>
      <c r="C5" s="1">
        <v>365.2</v>
      </c>
      <c r="D5" s="5">
        <v>0</v>
      </c>
      <c r="E5" s="1">
        <v>20.03</v>
      </c>
      <c r="F5" s="1">
        <v>442.19</v>
      </c>
      <c r="G5" s="8">
        <f>(F5-F6)/F6</f>
        <v>2.1790368795637321E-2</v>
      </c>
      <c r="H5" s="8">
        <f>F5/$F$76</f>
        <v>8.2714612048099007E-3</v>
      </c>
      <c r="I5" s="1">
        <v>9.43</v>
      </c>
    </row>
    <row r="6" spans="1:9" x14ac:dyDescent="0.3">
      <c r="A6" s="1" t="s">
        <v>11</v>
      </c>
      <c r="B6" s="1">
        <v>36.159999999999997</v>
      </c>
      <c r="C6" s="1">
        <v>382.06</v>
      </c>
      <c r="D6" s="5">
        <v>0</v>
      </c>
      <c r="E6" s="1">
        <v>14.54</v>
      </c>
      <c r="F6" s="1">
        <v>432.76</v>
      </c>
      <c r="G6" s="1"/>
      <c r="H6" s="1"/>
      <c r="I6" s="1"/>
    </row>
    <row r="7" spans="1:9" x14ac:dyDescent="0.3">
      <c r="A7" s="1" t="s">
        <v>12</v>
      </c>
      <c r="B7" s="1">
        <v>464.87</v>
      </c>
      <c r="C7" s="1">
        <v>1672.14</v>
      </c>
      <c r="D7" s="1">
        <v>545.24</v>
      </c>
      <c r="E7" s="1">
        <v>93.44</v>
      </c>
      <c r="F7" s="1">
        <v>2775.69</v>
      </c>
      <c r="G7" s="8">
        <f>(F7-F8)/F8</f>
        <v>-0.1014247375355698</v>
      </c>
      <c r="H7" s="8">
        <f>F7/$F$76</f>
        <v>5.192114736104117E-2</v>
      </c>
      <c r="I7" s="1">
        <v>-313.3</v>
      </c>
    </row>
    <row r="8" spans="1:9" x14ac:dyDescent="0.3">
      <c r="A8" s="1" t="s">
        <v>11</v>
      </c>
      <c r="B8" s="1">
        <v>425.66</v>
      </c>
      <c r="C8" s="1">
        <v>1672.39</v>
      </c>
      <c r="D8" s="1">
        <v>885.84</v>
      </c>
      <c r="E8" s="1">
        <v>105.1</v>
      </c>
      <c r="F8" s="1">
        <v>3088.99</v>
      </c>
      <c r="G8" s="1"/>
      <c r="H8" s="1"/>
      <c r="I8" s="1"/>
    </row>
    <row r="9" spans="1:9" x14ac:dyDescent="0.3">
      <c r="A9" s="1" t="s">
        <v>13</v>
      </c>
      <c r="B9" s="1">
        <v>149.54</v>
      </c>
      <c r="C9" s="1">
        <v>250.49</v>
      </c>
      <c r="D9" s="5">
        <v>0</v>
      </c>
      <c r="E9" s="1">
        <v>0.4</v>
      </c>
      <c r="F9" s="1">
        <v>400.43</v>
      </c>
      <c r="G9" s="8">
        <f>(F9-F10)/F10</f>
        <v>-0.11595098796776683</v>
      </c>
      <c r="H9" s="8">
        <f>F9/$F$76</f>
        <v>7.4903123323504127E-3</v>
      </c>
      <c r="I9" s="1">
        <v>-52.52</v>
      </c>
    </row>
    <row r="10" spans="1:9" x14ac:dyDescent="0.3">
      <c r="A10" s="1" t="s">
        <v>11</v>
      </c>
      <c r="B10" s="1">
        <v>243.35</v>
      </c>
      <c r="C10" s="1">
        <v>209.03</v>
      </c>
      <c r="D10" s="5">
        <v>0</v>
      </c>
      <c r="E10" s="1">
        <v>0.56999999999999995</v>
      </c>
      <c r="F10" s="1">
        <v>452.95</v>
      </c>
      <c r="G10" s="1"/>
      <c r="H10" s="1"/>
      <c r="I10" s="1"/>
    </row>
    <row r="11" spans="1:9" x14ac:dyDescent="0.3">
      <c r="A11" s="1" t="s">
        <v>14</v>
      </c>
      <c r="B11" s="1">
        <v>74.180000000000007</v>
      </c>
      <c r="C11" s="1">
        <v>590.71</v>
      </c>
      <c r="D11" s="5">
        <v>0</v>
      </c>
      <c r="E11" s="1">
        <v>3.31</v>
      </c>
      <c r="F11" s="1">
        <v>668.2</v>
      </c>
      <c r="G11" s="8">
        <f>(F11-F12)/F12</f>
        <v>-0.31740405144497447</v>
      </c>
      <c r="H11" s="8">
        <f>F11/$F$76</f>
        <v>1.2499130186241155E-2</v>
      </c>
      <c r="I11" s="1">
        <v>-310.70999999999998</v>
      </c>
    </row>
    <row r="12" spans="1:9" x14ac:dyDescent="0.3">
      <c r="A12" s="1" t="s">
        <v>11</v>
      </c>
      <c r="B12" s="1">
        <v>77.209999999999994</v>
      </c>
      <c r="C12" s="1">
        <v>855.91</v>
      </c>
      <c r="D12" s="1">
        <v>41.39</v>
      </c>
      <c r="E12" s="1">
        <v>4.4000000000000004</v>
      </c>
      <c r="F12" s="1">
        <v>978.91</v>
      </c>
      <c r="G12" s="1"/>
      <c r="H12" s="1"/>
      <c r="I12" s="1"/>
    </row>
    <row r="13" spans="1:9" x14ac:dyDescent="0.3">
      <c r="A13" s="1" t="s">
        <v>15</v>
      </c>
      <c r="B13" s="1">
        <v>25.55</v>
      </c>
      <c r="C13" s="1">
        <v>565.61</v>
      </c>
      <c r="D13" s="5">
        <v>0</v>
      </c>
      <c r="E13" s="1">
        <v>7.31</v>
      </c>
      <c r="F13" s="1">
        <v>598.47</v>
      </c>
      <c r="G13" s="8">
        <f>(F13-F14)/F14</f>
        <v>3.3180837289598669E-2</v>
      </c>
      <c r="H13" s="8">
        <f>F13/$F$76</f>
        <v>1.1194783661418354E-2</v>
      </c>
      <c r="I13" s="1">
        <v>19.22</v>
      </c>
    </row>
    <row r="14" spans="1:9" x14ac:dyDescent="0.3">
      <c r="A14" s="1" t="s">
        <v>11</v>
      </c>
      <c r="B14" s="1">
        <v>25.46</v>
      </c>
      <c r="C14" s="1">
        <v>550.88</v>
      </c>
      <c r="D14" s="5">
        <v>0</v>
      </c>
      <c r="E14" s="1">
        <v>2.91</v>
      </c>
      <c r="F14" s="1">
        <v>579.25</v>
      </c>
      <c r="G14" s="1"/>
      <c r="H14" s="1"/>
      <c r="I14" s="1"/>
    </row>
    <row r="15" spans="1:9" x14ac:dyDescent="0.3">
      <c r="A15" s="1" t="s">
        <v>16</v>
      </c>
      <c r="B15" s="1">
        <v>1674.4</v>
      </c>
      <c r="C15" s="1">
        <v>690.8</v>
      </c>
      <c r="D15" s="5">
        <v>0</v>
      </c>
      <c r="E15" s="1">
        <v>25.93</v>
      </c>
      <c r="F15" s="1">
        <v>2391.13</v>
      </c>
      <c r="G15" s="8">
        <f>(F15-F16)/F16</f>
        <v>-5.7285239490149437E-2</v>
      </c>
      <c r="H15" s="8">
        <f>F15/$F$76</f>
        <v>4.472769404703205E-2</v>
      </c>
      <c r="I15" s="1">
        <v>-145.30000000000001</v>
      </c>
    </row>
    <row r="16" spans="1:9" x14ac:dyDescent="0.3">
      <c r="A16" s="1" t="s">
        <v>11</v>
      </c>
      <c r="B16" s="1">
        <v>1617.2</v>
      </c>
      <c r="C16" s="1">
        <v>904.43</v>
      </c>
      <c r="D16" s="5">
        <v>0</v>
      </c>
      <c r="E16" s="1">
        <v>14.8</v>
      </c>
      <c r="F16" s="1">
        <v>2536.4299999999998</v>
      </c>
      <c r="G16" s="1"/>
      <c r="H16" s="1"/>
      <c r="I16" s="1"/>
    </row>
    <row r="17" spans="1:9" x14ac:dyDescent="0.3">
      <c r="A17" s="1" t="s">
        <v>17</v>
      </c>
      <c r="B17" s="1">
        <v>720.79</v>
      </c>
      <c r="C17" s="1">
        <v>2782.78</v>
      </c>
      <c r="D17" s="5">
        <v>0</v>
      </c>
      <c r="E17" s="1">
        <v>137.32</v>
      </c>
      <c r="F17" s="1">
        <v>3640.89</v>
      </c>
      <c r="G17" s="8">
        <f>(F17-F18)/F18</f>
        <v>3.1989523898606209E-2</v>
      </c>
      <c r="H17" s="8">
        <f>F17/$F$76</f>
        <v>6.8105294977227712E-2</v>
      </c>
      <c r="I17" s="1">
        <v>112.86</v>
      </c>
    </row>
    <row r="18" spans="1:9" x14ac:dyDescent="0.3">
      <c r="A18" s="1" t="s">
        <v>11</v>
      </c>
      <c r="B18" s="1">
        <v>574.77</v>
      </c>
      <c r="C18" s="1">
        <v>2833.44</v>
      </c>
      <c r="D18" s="5">
        <v>0</v>
      </c>
      <c r="E18" s="1">
        <v>119.82</v>
      </c>
      <c r="F18" s="1">
        <v>3528.03</v>
      </c>
      <c r="G18" s="1"/>
      <c r="H18" s="1"/>
      <c r="I18" s="1"/>
    </row>
    <row r="19" spans="1:9" x14ac:dyDescent="0.3">
      <c r="A19" s="1" t="s">
        <v>18</v>
      </c>
      <c r="B19" s="1">
        <v>123.92</v>
      </c>
      <c r="C19" s="1">
        <v>272.2</v>
      </c>
      <c r="D19" s="5">
        <v>0</v>
      </c>
      <c r="E19" s="1">
        <v>0.88</v>
      </c>
      <c r="F19" s="1">
        <v>397</v>
      </c>
      <c r="G19" s="8">
        <f>(F19-F20)/F20</f>
        <v>1.4463126692901378E-2</v>
      </c>
      <c r="H19" s="8">
        <f>F19/$F$76</f>
        <v>7.4261518765904493E-3</v>
      </c>
      <c r="I19" s="1">
        <v>5.66</v>
      </c>
    </row>
    <row r="20" spans="1:9" x14ac:dyDescent="0.3">
      <c r="A20" s="1" t="s">
        <v>11</v>
      </c>
      <c r="B20" s="1">
        <v>112.86</v>
      </c>
      <c r="C20" s="1">
        <v>276.45</v>
      </c>
      <c r="D20" s="1">
        <v>0.95</v>
      </c>
      <c r="E20" s="1">
        <v>1.08</v>
      </c>
      <c r="F20" s="1">
        <v>391.34</v>
      </c>
      <c r="G20" s="1"/>
      <c r="H20" s="1"/>
      <c r="I20" s="1"/>
    </row>
    <row r="21" spans="1:9" x14ac:dyDescent="0.3">
      <c r="A21" s="1" t="s">
        <v>19</v>
      </c>
      <c r="B21" s="5">
        <v>0</v>
      </c>
      <c r="C21" s="5">
        <v>0</v>
      </c>
      <c r="D21" s="5">
        <v>0</v>
      </c>
      <c r="E21" s="5">
        <v>0</v>
      </c>
      <c r="F21" s="5">
        <v>0</v>
      </c>
      <c r="G21" s="5">
        <v>0</v>
      </c>
      <c r="H21" s="5">
        <v>0</v>
      </c>
      <c r="I21" s="5">
        <v>0</v>
      </c>
    </row>
    <row r="22" spans="1:9" x14ac:dyDescent="0.3">
      <c r="A22" s="1" t="s">
        <v>11</v>
      </c>
      <c r="B22" s="5">
        <v>0</v>
      </c>
      <c r="C22" s="5">
        <v>0</v>
      </c>
      <c r="D22" s="5">
        <v>0</v>
      </c>
      <c r="E22" s="5">
        <v>0</v>
      </c>
      <c r="F22" s="5">
        <v>0</v>
      </c>
      <c r="G22" s="5"/>
      <c r="H22" s="5"/>
      <c r="I22" s="5"/>
    </row>
    <row r="23" spans="1:9" x14ac:dyDescent="0.3">
      <c r="A23" s="1" t="s">
        <v>20</v>
      </c>
      <c r="B23" s="1">
        <v>25.35</v>
      </c>
      <c r="C23" s="1">
        <v>211.17</v>
      </c>
      <c r="D23" s="5">
        <v>0</v>
      </c>
      <c r="E23" s="1">
        <v>10.83</v>
      </c>
      <c r="F23" s="1">
        <v>247.35</v>
      </c>
      <c r="G23" s="8">
        <f>(F23-F24)/F24</f>
        <v>0.87173666288308727</v>
      </c>
      <c r="H23" s="8">
        <f>F23/$F$76</f>
        <v>4.6268480268882809E-3</v>
      </c>
      <c r="I23" s="1">
        <v>115.2</v>
      </c>
    </row>
    <row r="24" spans="1:9" x14ac:dyDescent="0.3">
      <c r="A24" s="1" t="s">
        <v>11</v>
      </c>
      <c r="B24" s="1">
        <v>25.39</v>
      </c>
      <c r="C24" s="1">
        <v>99.94</v>
      </c>
      <c r="D24" s="5">
        <v>0</v>
      </c>
      <c r="E24" s="1">
        <v>6.82</v>
      </c>
      <c r="F24" s="1">
        <v>132.15</v>
      </c>
      <c r="G24" s="1"/>
      <c r="H24" s="1"/>
      <c r="I24" s="1"/>
    </row>
    <row r="25" spans="1:9" x14ac:dyDescent="0.3">
      <c r="A25" s="1" t="s">
        <v>21</v>
      </c>
      <c r="B25" s="1">
        <v>22.31</v>
      </c>
      <c r="C25" s="1">
        <v>358.64</v>
      </c>
      <c r="D25" s="5">
        <v>0</v>
      </c>
      <c r="E25" s="5">
        <v>0</v>
      </c>
      <c r="F25" s="1">
        <v>380.95</v>
      </c>
      <c r="G25" s="8">
        <f>(F25-F26)/F26</f>
        <v>0.269494801386297</v>
      </c>
      <c r="H25" s="8">
        <f>F25/$F$76</f>
        <v>7.125925837247183E-3</v>
      </c>
      <c r="I25" s="1">
        <v>80.87</v>
      </c>
    </row>
    <row r="26" spans="1:9" x14ac:dyDescent="0.3">
      <c r="A26" s="1" t="s">
        <v>11</v>
      </c>
      <c r="B26" s="1">
        <v>20.94</v>
      </c>
      <c r="C26" s="1">
        <v>279.14</v>
      </c>
      <c r="D26" s="5">
        <v>0</v>
      </c>
      <c r="E26" s="5">
        <v>0</v>
      </c>
      <c r="F26" s="1">
        <v>300.08</v>
      </c>
      <c r="G26" s="1"/>
      <c r="H26" s="1"/>
      <c r="I26" s="1"/>
    </row>
    <row r="27" spans="1:9" x14ac:dyDescent="0.3">
      <c r="A27" s="1" t="s">
        <v>22</v>
      </c>
      <c r="B27" s="1">
        <v>1021.36</v>
      </c>
      <c r="C27" s="1">
        <v>1469.48</v>
      </c>
      <c r="D27" s="1">
        <v>537.76</v>
      </c>
      <c r="E27" s="1">
        <v>1.96</v>
      </c>
      <c r="F27" s="1">
        <v>3030.56</v>
      </c>
      <c r="G27" s="8">
        <f>(F27-F28)/F28</f>
        <v>0.14547921698473348</v>
      </c>
      <c r="H27" s="8">
        <f>F27/$F$76</f>
        <v>5.6688662043123304E-2</v>
      </c>
      <c r="I27" s="1">
        <v>384.89</v>
      </c>
    </row>
    <row r="28" spans="1:9" x14ac:dyDescent="0.3">
      <c r="A28" s="1" t="s">
        <v>11</v>
      </c>
      <c r="B28" s="1">
        <v>954.04</v>
      </c>
      <c r="C28" s="1">
        <v>1566.64</v>
      </c>
      <c r="D28" s="1">
        <v>123.75</v>
      </c>
      <c r="E28" s="1">
        <v>1.24</v>
      </c>
      <c r="F28" s="1">
        <v>2645.67</v>
      </c>
      <c r="G28" s="1"/>
      <c r="H28" s="1"/>
      <c r="I28" s="1"/>
    </row>
    <row r="29" spans="1:9" x14ac:dyDescent="0.3">
      <c r="A29" s="1" t="s">
        <v>23</v>
      </c>
      <c r="B29" s="1">
        <v>25.15</v>
      </c>
      <c r="C29" s="1">
        <v>20.79</v>
      </c>
      <c r="D29" s="5">
        <v>0</v>
      </c>
      <c r="E29" s="5">
        <v>0</v>
      </c>
      <c r="F29" s="1">
        <v>45.94</v>
      </c>
      <c r="G29" s="8">
        <f>(F29-F30)/F30</f>
        <v>1.1897044804575785</v>
      </c>
      <c r="H29" s="8">
        <f>F29/$F$76</f>
        <v>8.5933858239437087E-4</v>
      </c>
      <c r="I29" s="1">
        <v>24.96</v>
      </c>
    </row>
    <row r="30" spans="1:9" x14ac:dyDescent="0.3">
      <c r="A30" s="1" t="s">
        <v>11</v>
      </c>
      <c r="B30" s="1">
        <v>21.03</v>
      </c>
      <c r="C30" s="1">
        <v>-0.05</v>
      </c>
      <c r="D30" s="5">
        <v>0</v>
      </c>
      <c r="E30" s="5">
        <v>0</v>
      </c>
      <c r="F30" s="1">
        <v>20.98</v>
      </c>
      <c r="G30" s="1"/>
      <c r="H30" s="1"/>
      <c r="I30" s="1"/>
    </row>
    <row r="31" spans="1:9" x14ac:dyDescent="0.3">
      <c r="A31" s="1" t="s">
        <v>24</v>
      </c>
      <c r="B31" s="1">
        <v>0.94</v>
      </c>
      <c r="C31" s="1">
        <v>1.36</v>
      </c>
      <c r="D31" s="5">
        <v>0</v>
      </c>
      <c r="E31" s="5">
        <v>0</v>
      </c>
      <c r="F31" s="1">
        <v>2.2999999999999998</v>
      </c>
      <c r="G31" s="8">
        <f>(F31-F32)/F32</f>
        <v>-0.89026717557251911</v>
      </c>
      <c r="H31" s="1">
        <v>0</v>
      </c>
      <c r="I31" s="1">
        <v>-18.66</v>
      </c>
    </row>
    <row r="32" spans="1:9" x14ac:dyDescent="0.3">
      <c r="A32" s="1" t="s">
        <v>11</v>
      </c>
      <c r="B32" s="1">
        <v>1.1399999999999999</v>
      </c>
      <c r="C32" s="1">
        <v>19.82</v>
      </c>
      <c r="D32" s="5">
        <v>0</v>
      </c>
      <c r="E32" s="5">
        <v>0</v>
      </c>
      <c r="F32" s="1">
        <v>20.96</v>
      </c>
      <c r="G32" s="1"/>
      <c r="H32" s="1"/>
      <c r="I32" s="1"/>
    </row>
    <row r="33" spans="1:9" x14ac:dyDescent="0.3">
      <c r="A33" s="1" t="s">
        <v>25</v>
      </c>
      <c r="B33" s="1">
        <v>169.92</v>
      </c>
      <c r="C33" s="1">
        <v>865.14</v>
      </c>
      <c r="D33" s="1">
        <v>150.74</v>
      </c>
      <c r="E33" s="1">
        <v>70.86</v>
      </c>
      <c r="F33" s="1">
        <v>1256.6600000000001</v>
      </c>
      <c r="G33" s="8">
        <f>(F33-F34)/F34</f>
        <v>0.32114509193746782</v>
      </c>
      <c r="H33" s="8">
        <f>F33/$F$76</f>
        <v>2.3506670068604924E-2</v>
      </c>
      <c r="I33" s="1">
        <v>305.47000000000003</v>
      </c>
    </row>
    <row r="34" spans="1:9" x14ac:dyDescent="0.3">
      <c r="A34" s="1" t="s">
        <v>11</v>
      </c>
      <c r="B34" s="1">
        <v>171.01</v>
      </c>
      <c r="C34" s="1">
        <v>725.27</v>
      </c>
      <c r="D34" s="5">
        <v>0</v>
      </c>
      <c r="E34" s="1">
        <v>54.91</v>
      </c>
      <c r="F34" s="1">
        <v>951.19</v>
      </c>
      <c r="G34" s="1"/>
      <c r="H34" s="1"/>
      <c r="I34" s="1"/>
    </row>
    <row r="35" spans="1:9" x14ac:dyDescent="0.3">
      <c r="A35" s="1" t="s">
        <v>26</v>
      </c>
      <c r="B35" s="1">
        <v>68.260000000000005</v>
      </c>
      <c r="C35" s="1">
        <v>427.84</v>
      </c>
      <c r="D35" s="5">
        <v>0</v>
      </c>
      <c r="E35" s="1">
        <v>0.9</v>
      </c>
      <c r="F35" s="1">
        <v>497</v>
      </c>
      <c r="G35" s="8">
        <f>(F35-F36)/F36</f>
        <v>0.4394114921223356</v>
      </c>
      <c r="H35" s="8">
        <f>F35/$F$76</f>
        <v>9.2967190999129808E-3</v>
      </c>
      <c r="I35" s="1">
        <v>151.72</v>
      </c>
    </row>
    <row r="36" spans="1:9" x14ac:dyDescent="0.3">
      <c r="A36" s="1" t="s">
        <v>11</v>
      </c>
      <c r="B36" s="1">
        <v>80.12</v>
      </c>
      <c r="C36" s="1">
        <v>263.31</v>
      </c>
      <c r="D36" s="5">
        <v>0</v>
      </c>
      <c r="E36" s="1">
        <v>1.85</v>
      </c>
      <c r="F36" s="1">
        <v>345.28</v>
      </c>
      <c r="G36" s="1"/>
      <c r="H36" s="1"/>
      <c r="I36" s="1"/>
    </row>
    <row r="37" spans="1:9" x14ac:dyDescent="0.3">
      <c r="A37" s="1" t="s">
        <v>27</v>
      </c>
      <c r="B37" s="1">
        <v>132.06</v>
      </c>
      <c r="C37" s="1">
        <v>1234.8900000000001</v>
      </c>
      <c r="D37" s="5">
        <v>0</v>
      </c>
      <c r="E37" s="1">
        <v>0.52</v>
      </c>
      <c r="F37" s="1">
        <v>1367.47</v>
      </c>
      <c r="G37" s="8">
        <f>(F37-F38)/F38</f>
        <v>0.38001433026208242</v>
      </c>
      <c r="H37" s="8">
        <f>F37/$F$76</f>
        <v>2.5579445608768622E-2</v>
      </c>
      <c r="I37" s="1">
        <v>376.56</v>
      </c>
    </row>
    <row r="38" spans="1:9" x14ac:dyDescent="0.3">
      <c r="A38" s="1" t="s">
        <v>11</v>
      </c>
      <c r="B38" s="1">
        <v>175.78</v>
      </c>
      <c r="C38" s="1">
        <v>814.51</v>
      </c>
      <c r="D38" s="5">
        <v>0</v>
      </c>
      <c r="E38" s="1">
        <v>0.62</v>
      </c>
      <c r="F38" s="1">
        <v>990.91</v>
      </c>
      <c r="G38" s="1"/>
      <c r="H38" s="1"/>
      <c r="I38" s="1"/>
    </row>
    <row r="39" spans="1:9" x14ac:dyDescent="0.3">
      <c r="A39" s="1" t="s">
        <v>28</v>
      </c>
      <c r="B39" s="1">
        <v>3.48</v>
      </c>
      <c r="C39" s="1">
        <v>2.09</v>
      </c>
      <c r="D39" s="5">
        <v>0</v>
      </c>
      <c r="E39" s="1">
        <v>0</v>
      </c>
      <c r="F39" s="1">
        <v>5.57</v>
      </c>
      <c r="G39" s="8">
        <f>(F39-F40)/F40</f>
        <v>3.4560000000000004</v>
      </c>
      <c r="H39" s="8">
        <f>F39/$F$76</f>
        <v>1.04190594339065E-4</v>
      </c>
      <c r="I39" s="1">
        <v>4.32</v>
      </c>
    </row>
    <row r="40" spans="1:9" x14ac:dyDescent="0.3">
      <c r="A40" s="1" t="s">
        <v>11</v>
      </c>
      <c r="B40" s="1">
        <v>1.23</v>
      </c>
      <c r="C40" s="1">
        <v>0.01</v>
      </c>
      <c r="D40" s="5">
        <v>0</v>
      </c>
      <c r="E40" s="1">
        <v>0.01</v>
      </c>
      <c r="F40" s="1">
        <v>1.25</v>
      </c>
      <c r="G40" s="1"/>
      <c r="H40" s="1"/>
      <c r="I40" s="1"/>
    </row>
    <row r="41" spans="1:9" x14ac:dyDescent="0.3">
      <c r="A41" s="1" t="s">
        <v>29</v>
      </c>
      <c r="B41" s="1">
        <v>551.20000000000005</v>
      </c>
      <c r="C41" s="1">
        <v>857.21</v>
      </c>
      <c r="D41" s="1">
        <v>23.89</v>
      </c>
      <c r="E41" s="1">
        <v>222.05</v>
      </c>
      <c r="F41" s="1">
        <v>1654.35</v>
      </c>
      <c r="G41" s="8">
        <f>(F41-F42)/F42</f>
        <v>0.13432068291679514</v>
      </c>
      <c r="H41" s="8">
        <f>F41/$F$76</f>
        <v>3.0945728859036296E-2</v>
      </c>
      <c r="I41" s="1">
        <v>195.9</v>
      </c>
    </row>
    <row r="42" spans="1:9" x14ac:dyDescent="0.3">
      <c r="A42" s="1" t="s">
        <v>11</v>
      </c>
      <c r="B42" s="1">
        <v>438.07</v>
      </c>
      <c r="C42" s="1">
        <v>796.88</v>
      </c>
      <c r="D42" s="5">
        <v>0</v>
      </c>
      <c r="E42" s="1">
        <v>223.5</v>
      </c>
      <c r="F42" s="1">
        <v>1458.45</v>
      </c>
      <c r="G42" s="1"/>
      <c r="H42" s="1"/>
      <c r="I42" s="1"/>
    </row>
    <row r="43" spans="1:9" x14ac:dyDescent="0.3">
      <c r="A43" s="1" t="s">
        <v>30</v>
      </c>
      <c r="B43" s="1">
        <v>1418.28</v>
      </c>
      <c r="C43" s="1">
        <v>6632.68</v>
      </c>
      <c r="D43" s="1">
        <v>1626.43</v>
      </c>
      <c r="E43" s="1">
        <v>3.3</v>
      </c>
      <c r="F43" s="1">
        <v>9680.69</v>
      </c>
      <c r="G43" s="8">
        <f>(F43-F44)/F44</f>
        <v>0.16786923692182226</v>
      </c>
      <c r="H43" s="8">
        <f>F43/$F$76</f>
        <v>0.18108381413146196</v>
      </c>
      <c r="I43" s="1">
        <v>1391.5</v>
      </c>
    </row>
    <row r="44" spans="1:9" x14ac:dyDescent="0.3">
      <c r="A44" s="1" t="s">
        <v>11</v>
      </c>
      <c r="B44" s="1">
        <v>1318.68</v>
      </c>
      <c r="C44" s="1">
        <v>5655.56</v>
      </c>
      <c r="D44" s="1">
        <v>1311.13</v>
      </c>
      <c r="E44" s="1">
        <v>3.82</v>
      </c>
      <c r="F44" s="1">
        <v>8289.19</v>
      </c>
      <c r="G44" s="1"/>
      <c r="H44" s="1"/>
      <c r="I44" s="1"/>
    </row>
    <row r="45" spans="1:9" x14ac:dyDescent="0.3">
      <c r="A45" s="1" t="s">
        <v>31</v>
      </c>
      <c r="B45" s="1">
        <v>782.7</v>
      </c>
      <c r="C45" s="1">
        <v>2721.83</v>
      </c>
      <c r="D45" s="1">
        <v>142.33000000000001</v>
      </c>
      <c r="E45" s="1">
        <v>1.67</v>
      </c>
      <c r="F45" s="1">
        <v>3648.53</v>
      </c>
      <c r="G45" s="8">
        <f>(F45-F46)/F46</f>
        <v>8.1375945844213315E-2</v>
      </c>
      <c r="H45" s="8">
        <f>F45/$F$76</f>
        <v>6.824820631308956E-2</v>
      </c>
      <c r="I45" s="1">
        <v>274.56</v>
      </c>
    </row>
    <row r="46" spans="1:9" x14ac:dyDescent="0.3">
      <c r="A46" s="1" t="s">
        <v>11</v>
      </c>
      <c r="B46" s="1">
        <v>728.71</v>
      </c>
      <c r="C46" s="1">
        <v>2497.9699999999998</v>
      </c>
      <c r="D46" s="1">
        <v>145.33000000000001</v>
      </c>
      <c r="E46" s="1">
        <v>1.96</v>
      </c>
      <c r="F46" s="1">
        <v>3373.97</v>
      </c>
      <c r="G46" s="1"/>
      <c r="H46" s="1"/>
      <c r="I46" s="1"/>
    </row>
    <row r="47" spans="1:9" x14ac:dyDescent="0.3">
      <c r="A47" s="1" t="s">
        <v>32</v>
      </c>
      <c r="B47" s="1">
        <v>739.55</v>
      </c>
      <c r="C47" s="1">
        <v>2383.83</v>
      </c>
      <c r="D47" s="1">
        <v>150</v>
      </c>
      <c r="E47" s="1">
        <v>2.0099999999999998</v>
      </c>
      <c r="F47" s="1">
        <v>3275.39</v>
      </c>
      <c r="G47" s="8">
        <f>(F47-F48)/F48</f>
        <v>-0.12201587956832452</v>
      </c>
      <c r="H47" s="8">
        <f>F47/$F$76</f>
        <v>6.1268371775983856E-2</v>
      </c>
      <c r="I47" s="1">
        <v>-455.19</v>
      </c>
    </row>
    <row r="48" spans="1:9" x14ac:dyDescent="0.3">
      <c r="A48" s="1" t="s">
        <v>11</v>
      </c>
      <c r="B48" s="1">
        <v>700.37</v>
      </c>
      <c r="C48" s="1">
        <v>2004.58</v>
      </c>
      <c r="D48" s="1">
        <v>1023.22</v>
      </c>
      <c r="E48" s="1">
        <v>2.41</v>
      </c>
      <c r="F48" s="1">
        <v>3730.58</v>
      </c>
      <c r="G48" s="1"/>
      <c r="H48" s="1"/>
      <c r="I48" s="1"/>
    </row>
    <row r="49" spans="1:9" x14ac:dyDescent="0.3">
      <c r="A49" s="1" t="s">
        <v>33</v>
      </c>
      <c r="B49" s="1">
        <v>42.55</v>
      </c>
      <c r="C49" s="1">
        <v>623.95000000000005</v>
      </c>
      <c r="D49" s="1">
        <v>1.51</v>
      </c>
      <c r="E49" s="1">
        <v>7.2</v>
      </c>
      <c r="F49" s="1">
        <v>675.21</v>
      </c>
      <c r="G49" s="8">
        <f>(F49-F50)/F50</f>
        <v>1.2337236998809054</v>
      </c>
      <c r="H49" s="8">
        <f>F49/$F$76</f>
        <v>1.2630256948596066E-2</v>
      </c>
      <c r="I49" s="1">
        <v>372.93</v>
      </c>
    </row>
    <row r="50" spans="1:9" x14ac:dyDescent="0.3">
      <c r="A50" s="1" t="s">
        <v>11</v>
      </c>
      <c r="B50" s="1">
        <v>40.15</v>
      </c>
      <c r="C50" s="1">
        <v>253.39</v>
      </c>
      <c r="D50" s="1">
        <v>1.28</v>
      </c>
      <c r="E50" s="1">
        <v>7.46</v>
      </c>
      <c r="F50" s="1">
        <v>302.27999999999997</v>
      </c>
      <c r="G50" s="1"/>
      <c r="H50" s="1"/>
      <c r="I50" s="1"/>
    </row>
    <row r="51" spans="1:9" x14ac:dyDescent="0.3">
      <c r="A51" s="1" t="s">
        <v>34</v>
      </c>
      <c r="B51" s="1">
        <v>3.25</v>
      </c>
      <c r="C51" s="1">
        <v>149.49</v>
      </c>
      <c r="D51" s="5">
        <v>0</v>
      </c>
      <c r="E51" s="1">
        <v>0.49</v>
      </c>
      <c r="F51" s="1">
        <v>153.22999999999999</v>
      </c>
      <c r="G51" s="8">
        <f>(F51-F52)/F52</f>
        <v>-1.1355571327182522E-2</v>
      </c>
      <c r="H51" s="8">
        <f>F51/$F$76</f>
        <v>2.8662701562971148E-3</v>
      </c>
      <c r="I51" s="1">
        <v>-1.76</v>
      </c>
    </row>
    <row r="52" spans="1:9" x14ac:dyDescent="0.3">
      <c r="A52" s="1" t="s">
        <v>11</v>
      </c>
      <c r="B52" s="1">
        <v>3.23</v>
      </c>
      <c r="C52" s="1">
        <v>148.97</v>
      </c>
      <c r="D52" s="5">
        <v>0</v>
      </c>
      <c r="E52" s="1">
        <v>2.79</v>
      </c>
      <c r="F52" s="1">
        <v>154.99</v>
      </c>
      <c r="G52" s="1"/>
      <c r="H52" s="1"/>
      <c r="I52" s="1"/>
    </row>
    <row r="53" spans="1:9" x14ac:dyDescent="0.3">
      <c r="A53" s="1" t="s">
        <v>35</v>
      </c>
      <c r="B53" s="1">
        <v>27.88</v>
      </c>
      <c r="C53" s="1">
        <v>345.15</v>
      </c>
      <c r="D53" s="5">
        <v>0</v>
      </c>
      <c r="E53" s="1">
        <v>0.74</v>
      </c>
      <c r="F53" s="1">
        <v>373.77</v>
      </c>
      <c r="G53" s="8">
        <f>(F53-F54)/F54</f>
        <v>0.23023500757027185</v>
      </c>
      <c r="H53" s="8">
        <f>F53/$F$76</f>
        <v>6.9916191106126251E-3</v>
      </c>
      <c r="I53" s="1">
        <v>69.95</v>
      </c>
    </row>
    <row r="54" spans="1:9" x14ac:dyDescent="0.3">
      <c r="A54" s="1" t="s">
        <v>11</v>
      </c>
      <c r="B54" s="1">
        <v>40.06</v>
      </c>
      <c r="C54" s="1">
        <v>263.68</v>
      </c>
      <c r="D54" s="5">
        <v>0</v>
      </c>
      <c r="E54" s="1">
        <v>0.08</v>
      </c>
      <c r="F54" s="1">
        <v>303.82</v>
      </c>
      <c r="G54" s="1"/>
      <c r="H54" s="1"/>
      <c r="I54" s="1"/>
    </row>
    <row r="55" spans="1:9" x14ac:dyDescent="0.3">
      <c r="A55" s="2" t="s">
        <v>36</v>
      </c>
      <c r="B55" s="4">
        <f t="shared" ref="B55:F56" si="0">SUM(B5+B7+B9+B11+B13+B15+B17+B19+B21+B23+B25+B27+B29+B31+B33+B35+B37+B39+B41+B43+B45+B47+B49+B51+B53)</f>
        <v>8324.4499999999971</v>
      </c>
      <c r="C55" s="4">
        <f t="shared" si="0"/>
        <v>25495.470000000008</v>
      </c>
      <c r="D55" s="4">
        <f t="shared" si="0"/>
        <v>3177.9000000000005</v>
      </c>
      <c r="E55" s="4">
        <f t="shared" si="0"/>
        <v>611.15</v>
      </c>
      <c r="F55" s="4">
        <f t="shared" si="0"/>
        <v>37608.97</v>
      </c>
      <c r="G55" s="9">
        <f>(F55-F56)/F56</f>
        <v>7.4222495537755923E-2</v>
      </c>
      <c r="H55" s="9">
        <f>F55/$F$76</f>
        <v>0.70350106584920391</v>
      </c>
      <c r="I55" s="4">
        <f t="shared" ref="I55" si="1">SUM(I5+I7+I9+I11+I13+I15+I17+I19+I21+I23+I25+I27+I29+I31+I33+I35+I37+I39+I41+I43+I45+I47+I49+I51+I53)</f>
        <v>2598.5599999999995</v>
      </c>
    </row>
    <row r="56" spans="1:9" x14ac:dyDescent="0.3">
      <c r="A56" s="1" t="s">
        <v>37</v>
      </c>
      <c r="B56" s="5">
        <f t="shared" si="0"/>
        <v>7832.619999999999</v>
      </c>
      <c r="C56" s="5">
        <f t="shared" si="0"/>
        <v>23074.210000000006</v>
      </c>
      <c r="D56" s="5">
        <f t="shared" si="0"/>
        <v>3532.8900000000008</v>
      </c>
      <c r="E56" s="5">
        <f t="shared" si="0"/>
        <v>570.69000000000005</v>
      </c>
      <c r="F56" s="5">
        <f t="shared" si="0"/>
        <v>35010.409999999996</v>
      </c>
      <c r="G56" s="1"/>
      <c r="H56" s="1"/>
      <c r="I56" s="1"/>
    </row>
    <row r="57" spans="1:9" x14ac:dyDescent="0.3">
      <c r="A57" s="1" t="s">
        <v>38</v>
      </c>
      <c r="B57" s="6">
        <f t="shared" ref="B57:F57" si="2">(B55-B56)/B56</f>
        <v>6.2792526638595789E-2</v>
      </c>
      <c r="C57" s="6">
        <f t="shared" si="2"/>
        <v>0.10493360336063516</v>
      </c>
      <c r="D57" s="6">
        <f t="shared" si="2"/>
        <v>-0.100481475505889</v>
      </c>
      <c r="E57" s="6">
        <f t="shared" si="2"/>
        <v>7.089663389931472E-2</v>
      </c>
      <c r="F57" s="6">
        <f t="shared" si="2"/>
        <v>7.4222495537755923E-2</v>
      </c>
      <c r="G57" s="1"/>
      <c r="H57" s="1"/>
      <c r="I57" s="1"/>
    </row>
    <row r="58" spans="1:9" x14ac:dyDescent="0.3">
      <c r="A58" s="2" t="s">
        <v>39</v>
      </c>
      <c r="B58" s="1"/>
      <c r="C58" s="1"/>
      <c r="D58" s="1"/>
      <c r="E58" s="1"/>
      <c r="F58" s="1"/>
      <c r="G58" s="1"/>
      <c r="H58" s="1"/>
      <c r="I58" s="1"/>
    </row>
    <row r="59" spans="1:9" x14ac:dyDescent="0.3">
      <c r="A59" s="1" t="s">
        <v>40</v>
      </c>
      <c r="B59" s="1">
        <v>1945.69</v>
      </c>
      <c r="C59" s="1">
        <v>889.08</v>
      </c>
      <c r="D59" s="5">
        <v>0</v>
      </c>
      <c r="E59" s="1">
        <v>7.99</v>
      </c>
      <c r="F59" s="1">
        <v>2842.76</v>
      </c>
      <c r="G59" s="8">
        <f>(F59-F60)/F60</f>
        <v>9.8451682206517246E-2</v>
      </c>
      <c r="H59" s="8">
        <f>F59/$F$76</f>
        <v>5.3175736797723597E-2</v>
      </c>
      <c r="I59" s="1">
        <v>254.79</v>
      </c>
    </row>
    <row r="60" spans="1:9" x14ac:dyDescent="0.3">
      <c r="A60" s="1" t="s">
        <v>11</v>
      </c>
      <c r="B60" s="1">
        <v>1786.01</v>
      </c>
      <c r="C60" s="1">
        <v>792.05</v>
      </c>
      <c r="D60" s="5">
        <v>0</v>
      </c>
      <c r="E60" s="1">
        <v>9.91</v>
      </c>
      <c r="F60" s="1">
        <v>2587.9699999999998</v>
      </c>
      <c r="G60" s="1"/>
      <c r="H60" s="1"/>
      <c r="I60" s="1"/>
    </row>
    <row r="61" spans="1:9" x14ac:dyDescent="0.3">
      <c r="A61" s="1" t="s">
        <v>41</v>
      </c>
      <c r="B61" s="1">
        <v>663.25</v>
      </c>
      <c r="C61" s="1">
        <v>1442.57</v>
      </c>
      <c r="D61" s="5">
        <v>0</v>
      </c>
      <c r="E61" s="1">
        <v>17.170000000000002</v>
      </c>
      <c r="F61" s="1">
        <v>2122.9899999999998</v>
      </c>
      <c r="G61" s="8">
        <f>(F61-F62)/F62</f>
        <v>0.31950426681086169</v>
      </c>
      <c r="H61" s="8">
        <f>F61/$F$76</f>
        <v>3.9711955094415004E-2</v>
      </c>
      <c r="I61" s="1">
        <v>514.05999999999995</v>
      </c>
    </row>
    <row r="62" spans="1:9" x14ac:dyDescent="0.3">
      <c r="A62" s="1" t="s">
        <v>11</v>
      </c>
      <c r="B62" s="1">
        <v>570.89</v>
      </c>
      <c r="C62" s="1">
        <v>1013.36</v>
      </c>
      <c r="D62" s="5">
        <v>0</v>
      </c>
      <c r="E62" s="1">
        <v>24.68</v>
      </c>
      <c r="F62" s="1">
        <v>1608.93</v>
      </c>
      <c r="G62" s="1"/>
      <c r="H62" s="1"/>
      <c r="I62" s="1"/>
    </row>
    <row r="63" spans="1:9" x14ac:dyDescent="0.3">
      <c r="A63" s="1" t="s">
        <v>42</v>
      </c>
      <c r="B63" s="1">
        <v>2215.37</v>
      </c>
      <c r="C63" s="1">
        <v>1283.21</v>
      </c>
      <c r="D63" s="5">
        <v>0</v>
      </c>
      <c r="E63" s="1">
        <v>60.09</v>
      </c>
      <c r="F63" s="1">
        <v>3558.67</v>
      </c>
      <c r="G63" s="8">
        <f>(F63-F64)/F64</f>
        <v>5.6245306707586734E-2</v>
      </c>
      <c r="H63" s="8">
        <f>F63/$F$76</f>
        <v>6.656731460621193E-2</v>
      </c>
      <c r="I63" s="1">
        <v>189.5</v>
      </c>
    </row>
    <row r="64" spans="1:9" x14ac:dyDescent="0.3">
      <c r="A64" s="1" t="s">
        <v>11</v>
      </c>
      <c r="B64" s="1">
        <v>1945.34</v>
      </c>
      <c r="C64" s="1">
        <v>1362.18</v>
      </c>
      <c r="D64" s="5">
        <v>0</v>
      </c>
      <c r="E64" s="1">
        <v>61.65</v>
      </c>
      <c r="F64" s="1">
        <v>3369.17</v>
      </c>
      <c r="G64" s="1"/>
      <c r="H64" s="1"/>
      <c r="I64" s="1"/>
    </row>
    <row r="65" spans="1:9" x14ac:dyDescent="0.3">
      <c r="A65" s="1" t="s">
        <v>43</v>
      </c>
      <c r="B65" s="1">
        <v>18.52</v>
      </c>
      <c r="C65" s="1">
        <v>12.06</v>
      </c>
      <c r="D65" s="5">
        <v>0</v>
      </c>
      <c r="E65" s="5">
        <v>0</v>
      </c>
      <c r="F65" s="1">
        <v>30.58</v>
      </c>
      <c r="G65" s="5">
        <v>0</v>
      </c>
      <c r="H65" s="8">
        <f>F65/$F$76</f>
        <v>5.7201945689203007E-4</v>
      </c>
      <c r="I65" s="1">
        <v>30.58</v>
      </c>
    </row>
    <row r="66" spans="1:9" x14ac:dyDescent="0.3">
      <c r="A66" s="1" t="s">
        <v>11</v>
      </c>
      <c r="B66" s="5">
        <v>0</v>
      </c>
      <c r="C66" s="5">
        <v>0</v>
      </c>
      <c r="D66" s="5">
        <v>0</v>
      </c>
      <c r="E66" s="5">
        <v>0</v>
      </c>
      <c r="F66" s="5">
        <v>0</v>
      </c>
      <c r="G66" s="5"/>
      <c r="H66" s="5"/>
      <c r="I66" s="5"/>
    </row>
    <row r="67" spans="1:9" x14ac:dyDescent="0.3">
      <c r="A67" s="1" t="s">
        <v>44</v>
      </c>
      <c r="B67" s="1">
        <v>363.53</v>
      </c>
      <c r="C67" s="1">
        <v>444.98</v>
      </c>
      <c r="D67" s="5">
        <v>0</v>
      </c>
      <c r="E67" s="1">
        <v>0.55000000000000004</v>
      </c>
      <c r="F67" s="1">
        <v>809.06</v>
      </c>
      <c r="G67" s="8">
        <f>(F67-F68)/F68</f>
        <v>0.20166943916349805</v>
      </c>
      <c r="H67" s="8">
        <f>F67/$F$76</f>
        <v>1.5134011177013271E-2</v>
      </c>
      <c r="I67" s="1">
        <v>135.78</v>
      </c>
    </row>
    <row r="68" spans="1:9" x14ac:dyDescent="0.3">
      <c r="A68" s="1" t="s">
        <v>11</v>
      </c>
      <c r="B68" s="1">
        <v>317.64</v>
      </c>
      <c r="C68" s="1">
        <v>354.81</v>
      </c>
      <c r="D68" s="5">
        <v>0</v>
      </c>
      <c r="E68" s="1">
        <v>0.83</v>
      </c>
      <c r="F68" s="1">
        <v>673.28</v>
      </c>
      <c r="G68" s="1"/>
      <c r="H68" s="1"/>
      <c r="I68" s="1"/>
    </row>
    <row r="69" spans="1:9" x14ac:dyDescent="0.3">
      <c r="A69" s="1" t="s">
        <v>45</v>
      </c>
      <c r="B69" s="1">
        <v>7.83</v>
      </c>
      <c r="C69" s="5">
        <v>0</v>
      </c>
      <c r="D69" s="5">
        <v>0</v>
      </c>
      <c r="E69" s="5">
        <v>0</v>
      </c>
      <c r="F69" s="1">
        <v>7.83</v>
      </c>
      <c r="G69" s="5">
        <v>0</v>
      </c>
      <c r="H69" s="8">
        <f>F69/$F$76</f>
        <v>1.464654135861542E-4</v>
      </c>
      <c r="I69" s="1">
        <v>7.83</v>
      </c>
    </row>
    <row r="70" spans="1:9" x14ac:dyDescent="0.3">
      <c r="A70" s="1" t="s">
        <v>11</v>
      </c>
      <c r="B70" s="5"/>
      <c r="C70" s="5">
        <v>0</v>
      </c>
      <c r="D70" s="5">
        <v>0</v>
      </c>
      <c r="E70" s="5">
        <v>0</v>
      </c>
      <c r="F70" s="5">
        <v>0</v>
      </c>
      <c r="G70" s="1"/>
      <c r="H70" s="1"/>
      <c r="I70" s="1"/>
    </row>
    <row r="71" spans="1:9" x14ac:dyDescent="0.3">
      <c r="A71" s="1" t="s">
        <v>46</v>
      </c>
      <c r="B71" s="1">
        <v>6169.91</v>
      </c>
      <c r="C71" s="1">
        <v>303.95</v>
      </c>
      <c r="D71" s="5">
        <v>0</v>
      </c>
      <c r="E71" s="1">
        <v>5</v>
      </c>
      <c r="F71" s="1">
        <v>6478.86</v>
      </c>
      <c r="G71" s="8">
        <f>(F71-F72)/F72</f>
        <v>3.3264862175213857E-2</v>
      </c>
      <c r="H71" s="8">
        <f>F71/$F$76</f>
        <v>0.12119143160495414</v>
      </c>
      <c r="I71" s="1">
        <v>208.58</v>
      </c>
    </row>
    <row r="72" spans="1:9" x14ac:dyDescent="0.3">
      <c r="A72" s="1" t="s">
        <v>11</v>
      </c>
      <c r="B72" s="1">
        <v>5708.13</v>
      </c>
      <c r="C72" s="1">
        <v>557.21</v>
      </c>
      <c r="D72" s="5">
        <v>0</v>
      </c>
      <c r="E72" s="1">
        <v>4.9400000000000004</v>
      </c>
      <c r="F72" s="1">
        <v>6270.28</v>
      </c>
      <c r="G72" s="1"/>
      <c r="H72" s="1"/>
      <c r="I72" s="1"/>
    </row>
    <row r="73" spans="1:9" x14ac:dyDescent="0.3">
      <c r="A73" s="2" t="s">
        <v>47</v>
      </c>
      <c r="B73" s="2">
        <f>SUM(B59+B61+B63+B65+B67+B69+B71)</f>
        <v>11384.099999999999</v>
      </c>
      <c r="C73" s="2">
        <f>SUM(C59+C61+C63+C65+C67+C69+C71)</f>
        <v>4375.8500000000004</v>
      </c>
      <c r="D73" s="4">
        <v>0</v>
      </c>
      <c r="E73" s="2">
        <f t="shared" ref="E73:F73" si="3">SUM(E59+E61+E63+E65+E67+E69+E71)</f>
        <v>90.8</v>
      </c>
      <c r="F73" s="2">
        <f t="shared" si="3"/>
        <v>15850.75</v>
      </c>
      <c r="G73" s="9">
        <f>(F73-F74)/F74</f>
        <v>9.2429648447272528E-2</v>
      </c>
      <c r="H73" s="9">
        <f>F73/$F$76</f>
        <v>0.29649893415079615</v>
      </c>
      <c r="I73" s="2">
        <f>SUM(I59+I61+I63+I65+I67+I69+I71)</f>
        <v>1341.12</v>
      </c>
    </row>
    <row r="74" spans="1:9" x14ac:dyDescent="0.3">
      <c r="A74" s="1" t="s">
        <v>37</v>
      </c>
      <c r="B74" s="1">
        <f>SUM(B60+B62+B64+B66+B68+B70+B72)</f>
        <v>10328.01</v>
      </c>
      <c r="C74" s="1">
        <f>SUM(C60+C62+C64+C66+C68+C70+C72)</f>
        <v>4079.61</v>
      </c>
      <c r="D74" s="5">
        <v>0</v>
      </c>
      <c r="E74" s="1">
        <f t="shared" ref="E74:F74" si="4">SUM(E60+E62+E64+E66+E68+E70+E72)</f>
        <v>102.01</v>
      </c>
      <c r="F74" s="1">
        <f t="shared" si="4"/>
        <v>14509.630000000001</v>
      </c>
      <c r="G74" s="1"/>
      <c r="H74" s="1"/>
      <c r="I74" s="1"/>
    </row>
    <row r="75" spans="1:9" x14ac:dyDescent="0.3">
      <c r="A75" s="1" t="s">
        <v>38</v>
      </c>
      <c r="B75" s="6">
        <f t="shared" ref="B75:F75" si="5">(B73-B74)/B74</f>
        <v>0.1022549358492099</v>
      </c>
      <c r="C75" s="6">
        <f t="shared" si="5"/>
        <v>7.2614784256338286E-2</v>
      </c>
      <c r="D75" s="5">
        <v>0</v>
      </c>
      <c r="E75" s="6">
        <f t="shared" si="5"/>
        <v>-0.10989118713851591</v>
      </c>
      <c r="F75" s="6">
        <f t="shared" si="5"/>
        <v>9.2429648447272528E-2</v>
      </c>
      <c r="G75" s="1"/>
      <c r="H75" s="1"/>
      <c r="I75" s="1"/>
    </row>
    <row r="76" spans="1:9" x14ac:dyDescent="0.3">
      <c r="A76" s="2" t="s">
        <v>48</v>
      </c>
      <c r="B76" s="7">
        <f t="shared" ref="B76:F77" si="6">SUM(B55+B73)</f>
        <v>19708.549999999996</v>
      </c>
      <c r="C76" s="7">
        <f t="shared" si="6"/>
        <v>29871.320000000007</v>
      </c>
      <c r="D76" s="7">
        <f t="shared" si="6"/>
        <v>3177.9000000000005</v>
      </c>
      <c r="E76" s="7">
        <f t="shared" si="6"/>
        <v>701.94999999999993</v>
      </c>
      <c r="F76" s="7">
        <f t="shared" si="6"/>
        <v>53459.72</v>
      </c>
      <c r="G76" s="9">
        <f>(F76-F77)/F77</f>
        <v>7.9557286302676819E-2</v>
      </c>
      <c r="H76" s="9">
        <f>F76/$F$76</f>
        <v>1</v>
      </c>
      <c r="I76" s="7">
        <f t="shared" ref="I76" si="7">SUM(I55+I73)</f>
        <v>3939.6799999999994</v>
      </c>
    </row>
    <row r="77" spans="1:9" x14ac:dyDescent="0.3">
      <c r="A77" s="1" t="s">
        <v>37</v>
      </c>
      <c r="B77" s="5">
        <f t="shared" si="6"/>
        <v>18160.629999999997</v>
      </c>
      <c r="C77" s="5">
        <f t="shared" si="6"/>
        <v>27153.820000000007</v>
      </c>
      <c r="D77" s="5">
        <f t="shared" si="6"/>
        <v>3532.8900000000008</v>
      </c>
      <c r="E77" s="5">
        <f t="shared" si="6"/>
        <v>672.7</v>
      </c>
      <c r="F77" s="5">
        <f t="shared" si="6"/>
        <v>49520.039999999994</v>
      </c>
      <c r="G77" s="1"/>
      <c r="H77" s="1"/>
      <c r="I77" s="1"/>
    </row>
    <row r="78" spans="1:9" x14ac:dyDescent="0.3">
      <c r="A78" s="1" t="s">
        <v>38</v>
      </c>
      <c r="B78" s="6">
        <f t="shared" ref="B78:F78" si="8">(B76-B77)/B77</f>
        <v>8.5234928523955311E-2</v>
      </c>
      <c r="C78" s="6">
        <f t="shared" si="8"/>
        <v>0.10007800007512753</v>
      </c>
      <c r="D78" s="6">
        <f t="shared" si="8"/>
        <v>-0.100481475505889</v>
      </c>
      <c r="E78" s="6">
        <f t="shared" si="8"/>
        <v>4.3481492492938728E-2</v>
      </c>
      <c r="F78" s="6">
        <f t="shared" si="8"/>
        <v>7.9557286302676819E-2</v>
      </c>
      <c r="G78" s="1"/>
      <c r="H78" s="1"/>
      <c r="I78" s="1"/>
    </row>
    <row r="79" spans="1:9" x14ac:dyDescent="0.3">
      <c r="A79" s="1" t="s">
        <v>49</v>
      </c>
      <c r="B79" s="8">
        <f>B76/$F$76</f>
        <v>0.36866167649213266</v>
      </c>
      <c r="C79" s="8">
        <f>C76/$F$76</f>
        <v>0.55876312109378812</v>
      </c>
      <c r="D79" s="8">
        <f>D76/$F$76</f>
        <v>5.9444755789966733E-2</v>
      </c>
      <c r="E79" s="8">
        <f>E76/$F$76</f>
        <v>1.3130446624112509E-2</v>
      </c>
      <c r="F79" s="8">
        <f>F76/$F$76</f>
        <v>1</v>
      </c>
      <c r="G79" s="1"/>
      <c r="H79" s="1"/>
      <c r="I79" s="1"/>
    </row>
    <row r="80" spans="1:9" x14ac:dyDescent="0.3">
      <c r="A80" s="1" t="s">
        <v>50</v>
      </c>
      <c r="B80" s="8">
        <f>B77/$F$77</f>
        <v>0.36673294286515118</v>
      </c>
      <c r="C80" s="8">
        <f t="shared" ref="C80:F80" si="9">C77/$F$77</f>
        <v>0.54834002557348516</v>
      </c>
      <c r="D80" s="8">
        <f t="shared" si="9"/>
        <v>7.1342632194965935E-2</v>
      </c>
      <c r="E80" s="8">
        <f t="shared" si="9"/>
        <v>1.358439936639793E-2</v>
      </c>
      <c r="F80" s="8">
        <f t="shared" si="9"/>
        <v>1</v>
      </c>
      <c r="G80" s="1"/>
      <c r="H80" s="1"/>
      <c r="I80" s="1"/>
    </row>
    <row r="82" spans="1:9" ht="56.4" customHeight="1" x14ac:dyDescent="0.3">
      <c r="A82" s="17" t="s">
        <v>76</v>
      </c>
      <c r="B82" s="17"/>
      <c r="C82" s="17"/>
      <c r="D82" s="17"/>
      <c r="E82" s="17"/>
      <c r="F82" s="17"/>
      <c r="G82" s="17"/>
      <c r="H82" s="17"/>
      <c r="I82" s="17"/>
    </row>
  </sheetData>
  <mergeCells count="2">
    <mergeCell ref="A2:I2"/>
    <mergeCell ref="A82:I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1"/>
  <sheetViews>
    <sheetView workbookViewId="0">
      <selection activeCell="C41" sqref="C41:C42"/>
    </sheetView>
  </sheetViews>
  <sheetFormatPr defaultRowHeight="14.4" x14ac:dyDescent="0.3"/>
  <cols>
    <col min="1" max="1" width="40.77734375" bestFit="1" customWidth="1"/>
    <col min="3" max="3" width="10.6640625" customWidth="1"/>
    <col min="4" max="4" width="11.33203125" customWidth="1"/>
    <col min="5" max="5" width="10.88671875" customWidth="1"/>
    <col min="6" max="6" width="12.88671875" customWidth="1"/>
    <col min="7" max="7" width="10.33203125" customWidth="1"/>
    <col min="9" max="9" width="12.21875" customWidth="1"/>
  </cols>
  <sheetData>
    <row r="2" spans="1:9" ht="54" customHeight="1" x14ac:dyDescent="0.3">
      <c r="A2" s="16" t="s">
        <v>75</v>
      </c>
      <c r="B2" s="16"/>
      <c r="C2" s="16"/>
      <c r="D2" s="16"/>
      <c r="E2" s="16"/>
      <c r="F2" s="16"/>
      <c r="G2" s="16"/>
      <c r="H2" s="16"/>
      <c r="I2" s="16"/>
    </row>
    <row r="3" spans="1:9" ht="43.2" customHeight="1" x14ac:dyDescent="0.3">
      <c r="A3" s="1"/>
      <c r="B3" s="3" t="s">
        <v>51</v>
      </c>
      <c r="C3" s="3" t="s">
        <v>52</v>
      </c>
      <c r="D3" s="3" t="s">
        <v>53</v>
      </c>
      <c r="E3" s="3" t="s">
        <v>54</v>
      </c>
      <c r="F3" s="3" t="s">
        <v>5</v>
      </c>
      <c r="G3" s="3" t="s">
        <v>6</v>
      </c>
      <c r="H3" s="3" t="s">
        <v>7</v>
      </c>
      <c r="I3" s="3" t="s">
        <v>8</v>
      </c>
    </row>
    <row r="4" spans="1:9" x14ac:dyDescent="0.3">
      <c r="A4" s="2" t="s">
        <v>9</v>
      </c>
      <c r="B4" s="1"/>
      <c r="C4" s="1"/>
      <c r="D4" s="1"/>
      <c r="E4" s="1"/>
      <c r="F4" s="1"/>
      <c r="G4" s="1"/>
      <c r="H4" s="1"/>
      <c r="I4" s="1"/>
    </row>
    <row r="5" spans="1:9" x14ac:dyDescent="0.3">
      <c r="A5" s="1" t="s">
        <v>10</v>
      </c>
      <c r="B5" s="5">
        <v>0</v>
      </c>
      <c r="C5" s="5">
        <v>0</v>
      </c>
      <c r="D5" s="5">
        <v>0</v>
      </c>
      <c r="E5" s="1">
        <v>15.26</v>
      </c>
      <c r="F5" s="1">
        <v>15.26</v>
      </c>
      <c r="G5" s="8">
        <f>(F5-F6)/F6</f>
        <v>-0.58487486398258981</v>
      </c>
      <c r="H5" s="8">
        <f>F5/$F$55</f>
        <v>5.3327928318318112E-3</v>
      </c>
      <c r="I5" s="1">
        <v>-21.5</v>
      </c>
    </row>
    <row r="6" spans="1:9" x14ac:dyDescent="0.3">
      <c r="A6" s="1" t="s">
        <v>11</v>
      </c>
      <c r="B6" s="5">
        <v>0</v>
      </c>
      <c r="C6" s="5">
        <v>0</v>
      </c>
      <c r="D6" s="5">
        <v>0</v>
      </c>
      <c r="E6" s="1">
        <v>36.76</v>
      </c>
      <c r="F6" s="1">
        <v>36.76</v>
      </c>
      <c r="G6" s="1"/>
      <c r="H6" s="1"/>
      <c r="I6" s="1"/>
    </row>
    <row r="7" spans="1:9" x14ac:dyDescent="0.3">
      <c r="A7" s="1" t="s">
        <v>12</v>
      </c>
      <c r="B7" s="1">
        <v>37.729999999999997</v>
      </c>
      <c r="C7" s="1">
        <v>6.55</v>
      </c>
      <c r="D7" s="1">
        <v>56.73</v>
      </c>
      <c r="E7" s="1">
        <v>360.81</v>
      </c>
      <c r="F7" s="1">
        <v>461.82</v>
      </c>
      <c r="G7" s="8">
        <f>(F7-F8)/F8</f>
        <v>0.22372081931158752</v>
      </c>
      <c r="H7" s="8">
        <f>F7/$F$55</f>
        <v>0.16138862290934253</v>
      </c>
      <c r="I7" s="1">
        <v>84.43</v>
      </c>
    </row>
    <row r="8" spans="1:9" x14ac:dyDescent="0.3">
      <c r="A8" s="1" t="s">
        <v>11</v>
      </c>
      <c r="B8" s="1">
        <v>33.64</v>
      </c>
      <c r="C8" s="1">
        <v>0.3</v>
      </c>
      <c r="D8" s="1">
        <v>51.8</v>
      </c>
      <c r="E8" s="1">
        <v>291.64999999999998</v>
      </c>
      <c r="F8" s="1">
        <v>377.39</v>
      </c>
      <c r="G8" s="1"/>
      <c r="H8" s="1"/>
      <c r="I8" s="1"/>
    </row>
    <row r="9" spans="1:9" x14ac:dyDescent="0.3">
      <c r="A9" s="1" t="s">
        <v>13</v>
      </c>
      <c r="B9" s="1">
        <v>5.34</v>
      </c>
      <c r="C9" s="1">
        <v>9.4</v>
      </c>
      <c r="D9" s="1">
        <v>0.77</v>
      </c>
      <c r="E9" s="5">
        <v>0</v>
      </c>
      <c r="F9" s="1">
        <v>15.51</v>
      </c>
      <c r="G9" s="8">
        <f>(F9-F10)/F10</f>
        <v>0.11663066954643622</v>
      </c>
      <c r="H9" s="8">
        <f>F9/$F$55</f>
        <v>5.4201583762589376E-3</v>
      </c>
      <c r="I9" s="1">
        <v>1.62</v>
      </c>
    </row>
    <row r="10" spans="1:9" x14ac:dyDescent="0.3">
      <c r="A10" s="1" t="s">
        <v>11</v>
      </c>
      <c r="B10" s="1">
        <v>5.0999999999999996</v>
      </c>
      <c r="C10" s="1">
        <v>7.79</v>
      </c>
      <c r="D10" s="1">
        <v>1</v>
      </c>
      <c r="E10" s="5">
        <v>0</v>
      </c>
      <c r="F10" s="1">
        <v>13.89</v>
      </c>
      <c r="G10" s="1"/>
      <c r="H10" s="1"/>
      <c r="I10" s="1"/>
    </row>
    <row r="11" spans="1:9" x14ac:dyDescent="0.3">
      <c r="A11" s="1" t="s">
        <v>14</v>
      </c>
      <c r="B11" s="1">
        <v>17.66</v>
      </c>
      <c r="C11" s="1">
        <v>0.32</v>
      </c>
      <c r="D11" s="1">
        <v>15.49</v>
      </c>
      <c r="E11" s="5">
        <v>0</v>
      </c>
      <c r="F11" s="1">
        <v>33.47</v>
      </c>
      <c r="G11" s="8">
        <f>(F11-F12)/F12</f>
        <v>0.17150857542877138</v>
      </c>
      <c r="H11" s="8">
        <f>F11/$F$55</f>
        <v>1.1696499087903716E-2</v>
      </c>
      <c r="I11" s="1">
        <v>4.9000000000000004</v>
      </c>
    </row>
    <row r="12" spans="1:9" x14ac:dyDescent="0.3">
      <c r="A12" s="1" t="s">
        <v>11</v>
      </c>
      <c r="B12" s="1">
        <v>16.88</v>
      </c>
      <c r="C12" s="1">
        <v>0.08</v>
      </c>
      <c r="D12" s="1">
        <v>11.61</v>
      </c>
      <c r="E12" s="5">
        <v>0</v>
      </c>
      <c r="F12" s="1">
        <v>28.57</v>
      </c>
      <c r="G12" s="1"/>
      <c r="H12" s="1"/>
      <c r="I12" s="1"/>
    </row>
    <row r="13" spans="1:9" x14ac:dyDescent="0.3">
      <c r="A13" s="1" t="s">
        <v>15</v>
      </c>
      <c r="B13" s="1">
        <v>36.119999999999997</v>
      </c>
      <c r="C13" s="1">
        <v>0.82</v>
      </c>
      <c r="D13" s="5">
        <v>0</v>
      </c>
      <c r="E13" s="1">
        <v>87.04</v>
      </c>
      <c r="F13" s="1">
        <v>123.98</v>
      </c>
      <c r="G13" s="8">
        <f>(F13-F14)/F14</f>
        <v>1.147583578728564</v>
      </c>
      <c r="H13" s="8">
        <f>F13/$F$55</f>
        <v>4.332632079230065E-2</v>
      </c>
      <c r="I13" s="1">
        <v>66.25</v>
      </c>
    </row>
    <row r="14" spans="1:9" x14ac:dyDescent="0.3">
      <c r="A14" s="1" t="s">
        <v>11</v>
      </c>
      <c r="B14" s="1">
        <v>31.6</v>
      </c>
      <c r="C14" s="1">
        <v>0.1</v>
      </c>
      <c r="D14" s="5">
        <v>0</v>
      </c>
      <c r="E14" s="1">
        <v>26.03</v>
      </c>
      <c r="F14" s="1">
        <v>57.73</v>
      </c>
      <c r="G14" s="1"/>
      <c r="H14" s="1"/>
      <c r="I14" s="1"/>
    </row>
    <row r="15" spans="1:9" x14ac:dyDescent="0.3">
      <c r="A15" s="1" t="s">
        <v>16</v>
      </c>
      <c r="B15" s="1">
        <v>16.71</v>
      </c>
      <c r="C15" s="1">
        <v>5.31</v>
      </c>
      <c r="D15" s="1">
        <v>0.08</v>
      </c>
      <c r="E15" s="1">
        <v>325.66000000000003</v>
      </c>
      <c r="F15" s="1">
        <v>347.76</v>
      </c>
      <c r="G15" s="8">
        <f>(F15-F16)/F16</f>
        <v>6.9201146596403465E-3</v>
      </c>
      <c r="H15" s="8">
        <f>F15/$F$55</f>
        <v>0.12152896691991026</v>
      </c>
      <c r="I15" s="1">
        <v>2.39</v>
      </c>
    </row>
    <row r="16" spans="1:9" x14ac:dyDescent="0.3">
      <c r="A16" s="1" t="s">
        <v>11</v>
      </c>
      <c r="B16" s="1">
        <v>13.8</v>
      </c>
      <c r="C16" s="1">
        <v>1.28</v>
      </c>
      <c r="D16" s="1">
        <v>0.1</v>
      </c>
      <c r="E16" s="1">
        <v>330.19</v>
      </c>
      <c r="F16" s="1">
        <v>345.37</v>
      </c>
      <c r="G16" s="1"/>
      <c r="H16" s="1"/>
      <c r="I16" s="1"/>
    </row>
    <row r="17" spans="1:9" x14ac:dyDescent="0.3">
      <c r="A17" s="1" t="s">
        <v>17</v>
      </c>
      <c r="B17" s="1">
        <v>92.45</v>
      </c>
      <c r="C17" s="1">
        <v>9.6199999999999992</v>
      </c>
      <c r="D17" s="1">
        <v>0.1</v>
      </c>
      <c r="E17" s="1">
        <v>383.22</v>
      </c>
      <c r="F17" s="1">
        <v>485.39</v>
      </c>
      <c r="G17" s="8">
        <f>(F17-F18)/F18</f>
        <v>-1.4400625398588505E-3</v>
      </c>
      <c r="H17" s="8">
        <f>F17/$F$55</f>
        <v>0.16962544643793201</v>
      </c>
      <c r="I17" s="1">
        <v>-0.7</v>
      </c>
    </row>
    <row r="18" spans="1:9" x14ac:dyDescent="0.3">
      <c r="A18" s="1" t="s">
        <v>11</v>
      </c>
      <c r="B18" s="1">
        <v>74.459999999999994</v>
      </c>
      <c r="C18" s="1">
        <v>0.42</v>
      </c>
      <c r="D18" s="1">
        <v>0.01</v>
      </c>
      <c r="E18" s="1">
        <v>411.2</v>
      </c>
      <c r="F18" s="1">
        <v>486.09</v>
      </c>
      <c r="G18" s="1"/>
      <c r="H18" s="1"/>
      <c r="I18" s="1"/>
    </row>
    <row r="19" spans="1:9" x14ac:dyDescent="0.3">
      <c r="A19" s="1" t="s">
        <v>18</v>
      </c>
      <c r="B19" s="1">
        <v>30.99</v>
      </c>
      <c r="C19" s="1">
        <v>32.35</v>
      </c>
      <c r="D19" s="1">
        <v>2.63</v>
      </c>
      <c r="E19" s="1">
        <v>72.180000000000007</v>
      </c>
      <c r="F19" s="1">
        <v>138.15</v>
      </c>
      <c r="G19" s="8">
        <f>(F19-F20)/F20</f>
        <v>0.17294956698930214</v>
      </c>
      <c r="H19" s="8">
        <f>F19/$F$55</f>
        <v>4.8278199850430192E-2</v>
      </c>
      <c r="I19" s="1">
        <v>20.37</v>
      </c>
    </row>
    <row r="20" spans="1:9" x14ac:dyDescent="0.3">
      <c r="A20" s="1" t="s">
        <v>11</v>
      </c>
      <c r="B20" s="1">
        <v>24.26</v>
      </c>
      <c r="C20" s="1">
        <v>27.51</v>
      </c>
      <c r="D20" s="1">
        <v>2.4500000000000002</v>
      </c>
      <c r="E20" s="1">
        <v>63.56</v>
      </c>
      <c r="F20" s="1">
        <v>117.78</v>
      </c>
      <c r="G20" s="1"/>
      <c r="H20" s="1"/>
      <c r="I20" s="1"/>
    </row>
    <row r="21" spans="1:9" x14ac:dyDescent="0.3">
      <c r="A21" s="1" t="s">
        <v>19</v>
      </c>
      <c r="B21" s="5">
        <v>0</v>
      </c>
      <c r="C21" s="5">
        <v>0</v>
      </c>
      <c r="D21" s="5">
        <v>0</v>
      </c>
      <c r="E21" s="5">
        <v>0</v>
      </c>
      <c r="F21" s="5">
        <v>0</v>
      </c>
      <c r="G21" s="5">
        <v>0</v>
      </c>
      <c r="H21" s="5">
        <v>0</v>
      </c>
      <c r="I21" s="5">
        <v>0</v>
      </c>
    </row>
    <row r="22" spans="1:9" x14ac:dyDescent="0.3">
      <c r="A22" s="1" t="s">
        <v>11</v>
      </c>
      <c r="B22" s="5">
        <v>0</v>
      </c>
      <c r="C22" s="5">
        <v>0</v>
      </c>
      <c r="D22" s="5">
        <v>0</v>
      </c>
      <c r="E22" s="5">
        <v>0</v>
      </c>
      <c r="F22" s="5">
        <v>0</v>
      </c>
      <c r="G22" s="5"/>
      <c r="H22" s="5"/>
      <c r="I22" s="5"/>
    </row>
    <row r="23" spans="1:9" x14ac:dyDescent="0.3">
      <c r="A23" s="1" t="s">
        <v>20</v>
      </c>
      <c r="B23" s="1">
        <v>3.21</v>
      </c>
      <c r="C23" s="1">
        <v>0.33</v>
      </c>
      <c r="D23" s="5">
        <v>0</v>
      </c>
      <c r="E23" s="1">
        <v>15.17</v>
      </c>
      <c r="F23" s="1">
        <v>18.71</v>
      </c>
      <c r="G23" s="8">
        <f>(F23-F24)/F24</f>
        <v>1.2168246445497632</v>
      </c>
      <c r="H23" s="8">
        <f>F23/$F$55</f>
        <v>6.5384373449261591E-3</v>
      </c>
      <c r="I23" s="1">
        <v>10.27</v>
      </c>
    </row>
    <row r="24" spans="1:9" x14ac:dyDescent="0.3">
      <c r="A24" s="1" t="s">
        <v>11</v>
      </c>
      <c r="B24" s="1">
        <v>2.33</v>
      </c>
      <c r="C24" s="5">
        <v>0</v>
      </c>
      <c r="D24" s="5">
        <v>0</v>
      </c>
      <c r="E24" s="1">
        <v>6.11</v>
      </c>
      <c r="F24" s="1">
        <v>8.44</v>
      </c>
      <c r="G24" s="1"/>
      <c r="H24" s="1"/>
      <c r="I24" s="1"/>
    </row>
    <row r="25" spans="1:9" x14ac:dyDescent="0.3">
      <c r="A25" s="1" t="s">
        <v>21</v>
      </c>
      <c r="B25" s="1">
        <v>5.25</v>
      </c>
      <c r="C25" s="1">
        <v>0.35</v>
      </c>
      <c r="D25" s="1">
        <v>0.01</v>
      </c>
      <c r="E25" s="1">
        <v>41.95</v>
      </c>
      <c r="F25" s="1">
        <v>47.56</v>
      </c>
      <c r="G25" s="8">
        <f>(F25-F26)/F26</f>
        <v>0.19617706237424559</v>
      </c>
      <c r="H25" s="8">
        <f>F25/$F$55</f>
        <v>1.6620421171816575E-2</v>
      </c>
      <c r="I25" s="1">
        <v>7.8</v>
      </c>
    </row>
    <row r="26" spans="1:9" x14ac:dyDescent="0.3">
      <c r="A26" s="1" t="s">
        <v>11</v>
      </c>
      <c r="B26" s="1">
        <v>4.04</v>
      </c>
      <c r="C26" s="1">
        <v>0.01</v>
      </c>
      <c r="D26" s="1">
        <v>0.01</v>
      </c>
      <c r="E26" s="1">
        <v>35.700000000000003</v>
      </c>
      <c r="F26" s="1">
        <v>39.76</v>
      </c>
      <c r="G26" s="1"/>
      <c r="H26" s="1"/>
      <c r="I26" s="1"/>
    </row>
    <row r="27" spans="1:9" x14ac:dyDescent="0.3">
      <c r="A27" s="1" t="s">
        <v>22</v>
      </c>
      <c r="B27" s="1">
        <v>23.66</v>
      </c>
      <c r="C27" s="1">
        <v>0.76</v>
      </c>
      <c r="D27" s="1">
        <v>2.56</v>
      </c>
      <c r="E27" s="1">
        <v>98.27</v>
      </c>
      <c r="F27" s="1">
        <v>125.25</v>
      </c>
      <c r="G27" s="8">
        <f>(F27-F28)/F28</f>
        <v>-0.18890040150239601</v>
      </c>
      <c r="H27" s="8">
        <f>F27/$F$55</f>
        <v>4.3770137757990456E-2</v>
      </c>
      <c r="I27" s="1">
        <v>-29.17</v>
      </c>
    </row>
    <row r="28" spans="1:9" x14ac:dyDescent="0.3">
      <c r="A28" s="1" t="s">
        <v>11</v>
      </c>
      <c r="B28" s="1">
        <v>23.11</v>
      </c>
      <c r="C28" s="1">
        <v>0.41</v>
      </c>
      <c r="D28" s="1">
        <v>1.17</v>
      </c>
      <c r="E28" s="1">
        <v>129.72999999999999</v>
      </c>
      <c r="F28" s="1">
        <v>154.41999999999999</v>
      </c>
      <c r="G28" s="1"/>
      <c r="H28" s="1"/>
      <c r="I28" s="1"/>
    </row>
    <row r="29" spans="1:9" x14ac:dyDescent="0.3">
      <c r="A29" s="1" t="s">
        <v>23</v>
      </c>
      <c r="B29" s="5">
        <v>0</v>
      </c>
      <c r="C29" s="5">
        <v>0</v>
      </c>
      <c r="D29" s="5">
        <v>0</v>
      </c>
      <c r="E29" s="5">
        <v>0</v>
      </c>
      <c r="F29" s="5">
        <v>0</v>
      </c>
      <c r="G29" s="5">
        <v>0</v>
      </c>
      <c r="H29" s="5">
        <v>0</v>
      </c>
      <c r="I29" s="5">
        <v>0</v>
      </c>
    </row>
    <row r="30" spans="1:9" x14ac:dyDescent="0.3">
      <c r="A30" s="1" t="s">
        <v>11</v>
      </c>
      <c r="B30" s="5">
        <v>0</v>
      </c>
      <c r="C30" s="5">
        <v>0</v>
      </c>
      <c r="D30" s="5">
        <v>0</v>
      </c>
      <c r="E30" s="5">
        <v>0</v>
      </c>
      <c r="F30" s="5">
        <v>0</v>
      </c>
      <c r="G30" s="5"/>
      <c r="H30" s="5"/>
      <c r="I30" s="5"/>
    </row>
    <row r="31" spans="1:9" x14ac:dyDescent="0.3">
      <c r="A31" s="1" t="s">
        <v>24</v>
      </c>
      <c r="B31" s="1">
        <v>3.18</v>
      </c>
      <c r="C31" s="1">
        <v>0.02</v>
      </c>
      <c r="D31" s="1">
        <v>2.02</v>
      </c>
      <c r="E31" s="1">
        <v>29.9</v>
      </c>
      <c r="F31" s="1">
        <v>35.119999999999997</v>
      </c>
      <c r="G31" s="8">
        <f>(F31-F32)/F32</f>
        <v>0.27802037845705957</v>
      </c>
      <c r="H31" s="8">
        <f>F31/$F$55</f>
        <v>1.2273111681122752E-2</v>
      </c>
      <c r="I31" s="1">
        <v>7.64</v>
      </c>
    </row>
    <row r="32" spans="1:9" x14ac:dyDescent="0.3">
      <c r="A32" s="1" t="s">
        <v>11</v>
      </c>
      <c r="B32" s="1">
        <v>1.79</v>
      </c>
      <c r="C32" s="1">
        <v>0.01</v>
      </c>
      <c r="D32" s="1">
        <v>1.56</v>
      </c>
      <c r="E32" s="1">
        <v>24.12</v>
      </c>
      <c r="F32" s="1">
        <v>27.48</v>
      </c>
      <c r="G32" s="1"/>
      <c r="H32" s="1"/>
      <c r="I32" s="1"/>
    </row>
    <row r="33" spans="1:9" x14ac:dyDescent="0.3">
      <c r="A33" s="1" t="s">
        <v>25</v>
      </c>
      <c r="B33" s="1">
        <v>14.06</v>
      </c>
      <c r="C33" s="1">
        <v>2.57</v>
      </c>
      <c r="D33" s="1">
        <v>0.31</v>
      </c>
      <c r="E33" s="1">
        <v>29.88</v>
      </c>
      <c r="F33" s="1">
        <v>46.82</v>
      </c>
      <c r="G33" s="8">
        <f>(F33-F34)/F34</f>
        <v>0.14811181951937222</v>
      </c>
      <c r="H33" s="8">
        <f>F33/$F$55</f>
        <v>1.636181916031228E-2</v>
      </c>
      <c r="I33" s="1">
        <v>6.04</v>
      </c>
    </row>
    <row r="34" spans="1:9" x14ac:dyDescent="0.3">
      <c r="A34" s="1" t="s">
        <v>11</v>
      </c>
      <c r="B34" s="1">
        <v>13.53</v>
      </c>
      <c r="C34" s="1">
        <v>0.74</v>
      </c>
      <c r="D34" s="1">
        <v>0.71</v>
      </c>
      <c r="E34" s="1">
        <v>25.8</v>
      </c>
      <c r="F34" s="1">
        <v>40.78</v>
      </c>
      <c r="G34" s="1"/>
      <c r="H34" s="1"/>
      <c r="I34" s="1"/>
    </row>
    <row r="35" spans="1:9" x14ac:dyDescent="0.3">
      <c r="A35" s="1" t="s">
        <v>26</v>
      </c>
      <c r="B35" s="1">
        <v>6.43</v>
      </c>
      <c r="C35" s="1">
        <v>5.1100000000000003</v>
      </c>
      <c r="D35" s="1">
        <v>0.15</v>
      </c>
      <c r="E35" s="1">
        <v>0</v>
      </c>
      <c r="F35" s="1">
        <v>11.69</v>
      </c>
      <c r="G35" s="8">
        <f>(F35-F36)/F36</f>
        <v>0.35457705677867885</v>
      </c>
      <c r="H35" s="8">
        <f>F35/$F$55</f>
        <v>4.0852128574124418E-3</v>
      </c>
      <c r="I35" s="1">
        <v>3.06</v>
      </c>
    </row>
    <row r="36" spans="1:9" x14ac:dyDescent="0.3">
      <c r="A36" s="1" t="s">
        <v>11</v>
      </c>
      <c r="B36" s="1">
        <v>4.28</v>
      </c>
      <c r="C36" s="1">
        <v>4.07</v>
      </c>
      <c r="D36" s="1">
        <v>0.28000000000000003</v>
      </c>
      <c r="E36" s="1">
        <v>0</v>
      </c>
      <c r="F36" s="1">
        <v>8.6300000000000008</v>
      </c>
      <c r="G36" s="1"/>
      <c r="H36" s="1"/>
      <c r="I36" s="1"/>
    </row>
    <row r="37" spans="1:9" x14ac:dyDescent="0.3">
      <c r="A37" s="1" t="s">
        <v>27</v>
      </c>
      <c r="B37" s="1">
        <v>4.6399999999999997</v>
      </c>
      <c r="C37" s="1">
        <v>2.61</v>
      </c>
      <c r="D37" s="1">
        <v>0.32</v>
      </c>
      <c r="E37" s="1">
        <v>49.16</v>
      </c>
      <c r="F37" s="1">
        <v>56.73</v>
      </c>
      <c r="G37" s="8">
        <f>(F37-F38)/F38</f>
        <v>0.34367598294647084</v>
      </c>
      <c r="H37" s="8">
        <f>F37/$F$55</f>
        <v>1.982498934140358E-2</v>
      </c>
      <c r="I37" s="1">
        <v>14.51</v>
      </c>
    </row>
    <row r="38" spans="1:9" x14ac:dyDescent="0.3">
      <c r="A38" s="1" t="s">
        <v>11</v>
      </c>
      <c r="B38" s="1">
        <v>4.1100000000000003</v>
      </c>
      <c r="C38" s="1">
        <v>0.08</v>
      </c>
      <c r="D38" s="1">
        <v>0.28999999999999998</v>
      </c>
      <c r="E38" s="1">
        <v>37.74</v>
      </c>
      <c r="F38" s="1">
        <v>42.22</v>
      </c>
      <c r="G38" s="1"/>
      <c r="H38" s="1"/>
      <c r="I38" s="1"/>
    </row>
    <row r="39" spans="1:9" x14ac:dyDescent="0.3">
      <c r="A39" s="1" t="s">
        <v>28</v>
      </c>
      <c r="B39" s="1">
        <v>2.86</v>
      </c>
      <c r="C39" s="1">
        <v>0.02</v>
      </c>
      <c r="D39" s="5">
        <v>0</v>
      </c>
      <c r="E39" s="1">
        <v>1.62</v>
      </c>
      <c r="F39" s="1">
        <v>4.5</v>
      </c>
      <c r="G39" s="8">
        <f>(F39-F40)/F40</f>
        <v>0.12219451371571079</v>
      </c>
      <c r="H39" s="8">
        <f>F39/$F$55</f>
        <v>1.5725797996882797E-3</v>
      </c>
      <c r="I39" s="1">
        <v>0.49</v>
      </c>
    </row>
    <row r="40" spans="1:9" x14ac:dyDescent="0.3">
      <c r="A40" s="1" t="s">
        <v>11</v>
      </c>
      <c r="B40" s="1">
        <v>2.81</v>
      </c>
      <c r="C40" s="1">
        <v>0.01</v>
      </c>
      <c r="D40" s="5">
        <v>0</v>
      </c>
      <c r="E40" s="1">
        <v>1.19</v>
      </c>
      <c r="F40" s="1">
        <v>4.01</v>
      </c>
      <c r="G40" s="1"/>
      <c r="H40" s="1"/>
      <c r="I40" s="1"/>
    </row>
    <row r="41" spans="1:9" x14ac:dyDescent="0.3">
      <c r="A41" s="1" t="s">
        <v>29</v>
      </c>
      <c r="B41" s="1">
        <v>37.07</v>
      </c>
      <c r="C41" s="5">
        <v>0</v>
      </c>
      <c r="D41" s="1">
        <v>8.3699999999999992</v>
      </c>
      <c r="E41" s="1">
        <v>349.18</v>
      </c>
      <c r="F41" s="1">
        <v>394.62</v>
      </c>
      <c r="G41" s="8">
        <f>(F41-F42)/F42</f>
        <v>2.2040351195255214E-2</v>
      </c>
      <c r="H41" s="8">
        <f>F41/$F$55</f>
        <v>0.13790476456733089</v>
      </c>
      <c r="I41" s="1">
        <v>8.51</v>
      </c>
    </row>
    <row r="42" spans="1:9" x14ac:dyDescent="0.3">
      <c r="A42" s="1" t="s">
        <v>11</v>
      </c>
      <c r="B42" s="1">
        <v>33.369999999999997</v>
      </c>
      <c r="C42" s="5">
        <v>0</v>
      </c>
      <c r="D42" s="1">
        <v>7.54</v>
      </c>
      <c r="E42" s="1">
        <v>345.2</v>
      </c>
      <c r="F42" s="1">
        <v>386.11</v>
      </c>
      <c r="G42" s="1"/>
      <c r="H42" s="1"/>
      <c r="I42" s="1"/>
    </row>
    <row r="43" spans="1:9" x14ac:dyDescent="0.3">
      <c r="A43" s="1" t="s">
        <v>30</v>
      </c>
      <c r="B43" s="1">
        <v>57.66</v>
      </c>
      <c r="C43" s="1">
        <v>11.35</v>
      </c>
      <c r="D43" s="1">
        <v>7.79</v>
      </c>
      <c r="E43" s="1">
        <v>200.94</v>
      </c>
      <c r="F43" s="1">
        <v>277.74</v>
      </c>
      <c r="G43" s="8">
        <f>(F43-F44)/F44</f>
        <v>2.6082458992167882E-2</v>
      </c>
      <c r="H43" s="8">
        <f>F43/$F$55</f>
        <v>9.7059625236760635E-2</v>
      </c>
      <c r="I43" s="1">
        <v>7.06</v>
      </c>
    </row>
    <row r="44" spans="1:9" x14ac:dyDescent="0.3">
      <c r="A44" s="1" t="s">
        <v>11</v>
      </c>
      <c r="B44" s="1">
        <v>55.95</v>
      </c>
      <c r="C44" s="1">
        <v>7.61</v>
      </c>
      <c r="D44" s="1">
        <v>10.88</v>
      </c>
      <c r="E44" s="1">
        <v>196.24</v>
      </c>
      <c r="F44" s="1">
        <v>270.68</v>
      </c>
      <c r="G44" s="1"/>
      <c r="H44" s="1"/>
      <c r="I44" s="1"/>
    </row>
    <row r="45" spans="1:9" x14ac:dyDescent="0.3">
      <c r="A45" s="1" t="s">
        <v>31</v>
      </c>
      <c r="B45" s="1">
        <v>23.14</v>
      </c>
      <c r="C45" s="1">
        <v>0.89</v>
      </c>
      <c r="D45" s="1">
        <v>4.05</v>
      </c>
      <c r="E45" s="1">
        <v>37.22</v>
      </c>
      <c r="F45" s="1">
        <v>65.3</v>
      </c>
      <c r="G45" s="8">
        <f>(F45-F46)/F46</f>
        <v>2.7375707992447998E-2</v>
      </c>
      <c r="H45" s="8">
        <f>F45/$F$55</f>
        <v>2.281988020436548E-2</v>
      </c>
      <c r="I45" s="1">
        <v>1.74</v>
      </c>
    </row>
    <row r="46" spans="1:9" x14ac:dyDescent="0.3">
      <c r="A46" s="1" t="s">
        <v>11</v>
      </c>
      <c r="B46" s="1">
        <v>22.94</v>
      </c>
      <c r="C46" s="1">
        <v>0.41</v>
      </c>
      <c r="D46" s="1">
        <v>4.99</v>
      </c>
      <c r="E46" s="1">
        <v>35.22</v>
      </c>
      <c r="F46" s="1">
        <v>63.56</v>
      </c>
      <c r="G46" s="1"/>
      <c r="H46" s="1"/>
      <c r="I46" s="1"/>
    </row>
    <row r="47" spans="1:9" x14ac:dyDescent="0.3">
      <c r="A47" s="1" t="s">
        <v>32</v>
      </c>
      <c r="B47" s="1">
        <v>31.15</v>
      </c>
      <c r="C47" s="1">
        <v>1.42</v>
      </c>
      <c r="D47" s="1">
        <v>25.27</v>
      </c>
      <c r="E47" s="1">
        <v>81.05</v>
      </c>
      <c r="F47" s="1">
        <v>138.88999999999999</v>
      </c>
      <c r="G47" s="8">
        <f>(F47-F48)/F48</f>
        <v>-7.6450414404117002E-3</v>
      </c>
      <c r="H47" s="8">
        <f>F47/$F$55</f>
        <v>4.853680186193448E-2</v>
      </c>
      <c r="I47" s="1">
        <v>-1.07</v>
      </c>
    </row>
    <row r="48" spans="1:9" x14ac:dyDescent="0.3">
      <c r="A48" s="1" t="s">
        <v>11</v>
      </c>
      <c r="B48" s="1">
        <v>29.95</v>
      </c>
      <c r="C48" s="1">
        <v>0.5</v>
      </c>
      <c r="D48" s="1">
        <v>24.04</v>
      </c>
      <c r="E48" s="1">
        <v>85.47</v>
      </c>
      <c r="F48" s="1">
        <v>139.96</v>
      </c>
      <c r="G48" s="1"/>
      <c r="H48" s="1"/>
      <c r="I48" s="1"/>
    </row>
    <row r="49" spans="1:9" x14ac:dyDescent="0.3">
      <c r="A49" s="1" t="s">
        <v>33</v>
      </c>
      <c r="B49" s="1">
        <v>1.02</v>
      </c>
      <c r="C49" s="1">
        <v>0.1</v>
      </c>
      <c r="D49" s="1">
        <v>0.36</v>
      </c>
      <c r="E49" s="1">
        <v>12.61</v>
      </c>
      <c r="F49" s="1">
        <v>14.09</v>
      </c>
      <c r="G49" s="8">
        <f>(F49-F50)/F50</f>
        <v>0.1940677966101694</v>
      </c>
      <c r="H49" s="8">
        <f>F49/$F$55</f>
        <v>4.9239220839128583E-3</v>
      </c>
      <c r="I49" s="1">
        <v>2.29</v>
      </c>
    </row>
    <row r="50" spans="1:9" x14ac:dyDescent="0.3">
      <c r="A50" s="1" t="s">
        <v>11</v>
      </c>
      <c r="B50" s="1">
        <v>0.92</v>
      </c>
      <c r="C50" s="1">
        <v>0.01</v>
      </c>
      <c r="D50" s="1">
        <v>0.31</v>
      </c>
      <c r="E50" s="1">
        <v>10.56</v>
      </c>
      <c r="F50" s="1">
        <v>11.8</v>
      </c>
      <c r="G50" s="1"/>
      <c r="H50" s="1"/>
      <c r="I50" s="1"/>
    </row>
    <row r="51" spans="1:9" x14ac:dyDescent="0.3">
      <c r="A51" s="1" t="s">
        <v>34</v>
      </c>
      <c r="B51" s="1">
        <v>0.02</v>
      </c>
      <c r="C51" s="5">
        <v>0</v>
      </c>
      <c r="D51" s="5">
        <v>0</v>
      </c>
      <c r="E51" s="5">
        <v>0</v>
      </c>
      <c r="F51" s="1">
        <v>0.02</v>
      </c>
      <c r="G51" s="8">
        <f>(F51-F52)/F52</f>
        <v>-0.33333333333333331</v>
      </c>
      <c r="H51" s="5">
        <v>0</v>
      </c>
      <c r="I51" s="1">
        <v>-0.01</v>
      </c>
    </row>
    <row r="52" spans="1:9" x14ac:dyDescent="0.3">
      <c r="A52" s="1" t="s">
        <v>11</v>
      </c>
      <c r="B52" s="1">
        <v>0.03</v>
      </c>
      <c r="C52" s="5">
        <v>0</v>
      </c>
      <c r="D52" s="5">
        <v>0</v>
      </c>
      <c r="E52" s="5">
        <v>0</v>
      </c>
      <c r="F52" s="1">
        <v>0.03</v>
      </c>
      <c r="G52" s="1"/>
      <c r="H52" s="1"/>
      <c r="I52" s="1"/>
    </row>
    <row r="53" spans="1:9" x14ac:dyDescent="0.3">
      <c r="A53" s="1" t="s">
        <v>35</v>
      </c>
      <c r="B53" s="1">
        <v>1.0900000000000001</v>
      </c>
      <c r="C53" s="5">
        <v>0</v>
      </c>
      <c r="D53" s="5">
        <v>0</v>
      </c>
      <c r="E53" s="1">
        <v>2.0699999999999998</v>
      </c>
      <c r="F53" s="1">
        <v>3.16</v>
      </c>
      <c r="G53" s="8">
        <f>(F53-F54)/F54</f>
        <v>2.5505617977528088</v>
      </c>
      <c r="H53" s="8">
        <f>F53/$F$55</f>
        <v>1.104300481558881E-3</v>
      </c>
      <c r="I53" s="1">
        <v>2.27</v>
      </c>
    </row>
    <row r="54" spans="1:9" x14ac:dyDescent="0.3">
      <c r="A54" s="1" t="s">
        <v>11</v>
      </c>
      <c r="B54" s="1">
        <v>0.66</v>
      </c>
      <c r="C54" s="5">
        <v>0</v>
      </c>
      <c r="D54" s="5">
        <v>0</v>
      </c>
      <c r="E54" s="1">
        <v>0.23</v>
      </c>
      <c r="F54" s="1">
        <v>0.89</v>
      </c>
      <c r="G54" s="1"/>
      <c r="H54" s="1"/>
      <c r="I54" s="1"/>
    </row>
    <row r="55" spans="1:9" x14ac:dyDescent="0.3">
      <c r="A55" s="2" t="s">
        <v>36</v>
      </c>
      <c r="B55" s="4">
        <f t="shared" ref="B55:F55" si="0">SUM(B5+B7+B9+B11+B13+B15+B17+B19+B21+B23+B25+B27+B29+B31+B33+B35+B37+B39+B41+B43+B45+B47+B49+B51+B53)</f>
        <v>451.43999999999988</v>
      </c>
      <c r="C55" s="4">
        <f t="shared" si="0"/>
        <v>89.899999999999977</v>
      </c>
      <c r="D55" s="4">
        <f t="shared" si="0"/>
        <v>127.00999999999999</v>
      </c>
      <c r="E55" s="4">
        <f t="shared" si="0"/>
        <v>2193.1900000000005</v>
      </c>
      <c r="F55" s="4">
        <f t="shared" si="0"/>
        <v>2861.54</v>
      </c>
      <c r="G55" s="9">
        <f>(F55-F56)/F56</f>
        <v>7.4817360602475097E-2</v>
      </c>
      <c r="H55" s="9">
        <f>F55/$F$55</f>
        <v>1</v>
      </c>
      <c r="I55" s="4">
        <f t="shared" ref="I55" si="1">SUM(I5+I7+I9+I11+I13+I15+I17+I19+I21+I23+I25+I27+I29+I31+I33+I35+I37+I39+I41+I43+I45+I47+I49+I51+I53)</f>
        <v>199.19000000000003</v>
      </c>
    </row>
    <row r="56" spans="1:9" x14ac:dyDescent="0.3">
      <c r="A56" s="1" t="s">
        <v>37</v>
      </c>
      <c r="B56" s="10">
        <f>SUM(B6+B8+B10+B12+B14+B16+B18+B20+B22+B24+B26+B28+B30+B32+B34+B36+B38+B40+B42+B44+B46+B48+B50+B52+B54)</f>
        <v>399.55999999999995</v>
      </c>
      <c r="C56" s="10">
        <f>SUM(C6+C8+C10+C12+C14+C16+C18+C20+C22+C24+C26+C28+C30+C32+C34+C36+C38+C40+C42+C44+C46+C48+C50+C52+C54)</f>
        <v>51.339999999999989</v>
      </c>
      <c r="D56" s="10">
        <f>SUM(D6+D8+D10+D12+D14+D16+D18+D20+D22+D24+D26+D28+D30+D32+D34+D36+D38+D40+D42+D44+D46+D48+D50+D52+D54)</f>
        <v>118.75</v>
      </c>
      <c r="E56" s="10">
        <f>SUM(E6+E8+E10+E12+E14+E16+E18+E20+E22+E24+E26+E28+E30+E32+E34+E36+E38+E40+E42+E44+E46+E48+E50+E52+E54)</f>
        <v>2092.6999999999998</v>
      </c>
      <c r="F56" s="10">
        <f>SUM(F6+F8+F10+F12+F14+F16+F18+F20+F22+F24+F26+F28+F30+F32+F34+F36+F38+F40+F42+F44+F46+F48+F50+F52+F54)</f>
        <v>2662.3500000000004</v>
      </c>
      <c r="G56" s="1"/>
      <c r="H56" s="1"/>
      <c r="I56" s="1"/>
    </row>
    <row r="57" spans="1:9" x14ac:dyDescent="0.3">
      <c r="A57" s="1" t="s">
        <v>38</v>
      </c>
      <c r="B57" s="8">
        <f>(B55-B56)/B56</f>
        <v>0.12984282710982067</v>
      </c>
      <c r="C57" s="8">
        <f>(C55-C56)/C56</f>
        <v>0.75107128944292945</v>
      </c>
      <c r="D57" s="8">
        <f>(D55-D56)/D56</f>
        <v>6.9557894736842027E-2</v>
      </c>
      <c r="E57" s="8">
        <f>(E55-E56)/E56</f>
        <v>4.8019305203804034E-2</v>
      </c>
      <c r="F57" s="8">
        <f>(F55-F56)/F56</f>
        <v>7.4817360602475097E-2</v>
      </c>
      <c r="G57" s="1"/>
      <c r="H57" s="1"/>
      <c r="I57" s="1"/>
    </row>
    <row r="58" spans="1:9" x14ac:dyDescent="0.3">
      <c r="A58" s="1" t="s">
        <v>49</v>
      </c>
      <c r="B58" s="8">
        <f>B55/$F$55</f>
        <v>0.15776120550472819</v>
      </c>
      <c r="C58" s="8">
        <f t="shared" ref="C58:F58" si="2">C55/$F$55</f>
        <v>3.1416649775994739E-2</v>
      </c>
      <c r="D58" s="8">
        <f t="shared" si="2"/>
        <v>4.4385191190757421E-2</v>
      </c>
      <c r="E58" s="8">
        <f t="shared" si="2"/>
        <v>0.76643695352851982</v>
      </c>
      <c r="F58" s="8">
        <f t="shared" si="2"/>
        <v>1</v>
      </c>
      <c r="G58" s="1"/>
      <c r="H58" s="1"/>
      <c r="I58" s="1"/>
    </row>
    <row r="59" spans="1:9" x14ac:dyDescent="0.3">
      <c r="A59" s="1" t="s">
        <v>50</v>
      </c>
      <c r="B59" s="8">
        <f>B56/$F$56</f>
        <v>0.15007793866321104</v>
      </c>
      <c r="C59" s="8">
        <f>C56/$F$56</f>
        <v>1.9283715514489073E-2</v>
      </c>
      <c r="D59" s="8">
        <f>D56/$F$56</f>
        <v>4.4603451837662213E-2</v>
      </c>
      <c r="E59" s="8">
        <f>E56/$F$56</f>
        <v>0.78603489398463744</v>
      </c>
      <c r="F59" s="8">
        <f>F56/$F$56</f>
        <v>1</v>
      </c>
      <c r="G59" s="1"/>
      <c r="H59" s="1"/>
      <c r="I59" s="1"/>
    </row>
    <row r="61" spans="1:9" ht="56.4" customHeight="1" x14ac:dyDescent="0.3">
      <c r="A61" s="17" t="s">
        <v>76</v>
      </c>
      <c r="B61" s="17"/>
      <c r="C61" s="17"/>
      <c r="D61" s="17"/>
      <c r="E61" s="17"/>
      <c r="F61" s="17"/>
      <c r="G61" s="17"/>
      <c r="H61" s="17"/>
      <c r="I61" s="17"/>
    </row>
  </sheetData>
  <mergeCells count="2">
    <mergeCell ref="A2:I2"/>
    <mergeCell ref="A61:I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1"/>
  <sheetViews>
    <sheetView topLeftCell="A48" workbookViewId="0">
      <selection activeCell="A71" sqref="A71:I71"/>
    </sheetView>
  </sheetViews>
  <sheetFormatPr defaultRowHeight="14.4" x14ac:dyDescent="0.3"/>
  <cols>
    <col min="1" max="1" width="40.33203125" customWidth="1"/>
    <col min="2" max="2" width="9.6640625" customWidth="1"/>
    <col min="3" max="3" width="11.21875" customWidth="1"/>
    <col min="4" max="4" width="13.33203125" customWidth="1"/>
    <col min="5" max="5" width="14.6640625" customWidth="1"/>
    <col min="6" max="6" width="11.77734375" customWidth="1"/>
    <col min="7" max="7" width="10.44140625" customWidth="1"/>
    <col min="8" max="8" width="10.6640625" customWidth="1"/>
  </cols>
  <sheetData>
    <row r="1" spans="1:9" ht="49.8" customHeight="1" x14ac:dyDescent="0.3">
      <c r="A1" s="16" t="s">
        <v>75</v>
      </c>
      <c r="B1" s="16"/>
      <c r="C1" s="16"/>
      <c r="D1" s="16"/>
      <c r="E1" s="16"/>
      <c r="F1" s="16"/>
      <c r="G1" s="16"/>
      <c r="H1" s="16"/>
      <c r="I1" s="11"/>
    </row>
    <row r="2" spans="1:9" ht="31.8" customHeight="1" x14ac:dyDescent="0.3">
      <c r="A2" s="2"/>
      <c r="B2" s="3" t="s">
        <v>55</v>
      </c>
      <c r="C2" s="3" t="s">
        <v>56</v>
      </c>
      <c r="D2" s="3" t="s">
        <v>57</v>
      </c>
      <c r="E2" s="3" t="s">
        <v>5</v>
      </c>
      <c r="F2" s="3" t="s">
        <v>6</v>
      </c>
      <c r="G2" s="3" t="s">
        <v>7</v>
      </c>
      <c r="H2" s="3" t="s">
        <v>8</v>
      </c>
    </row>
    <row r="3" spans="1:9" x14ac:dyDescent="0.3">
      <c r="A3" s="2" t="s">
        <v>9</v>
      </c>
      <c r="B3" s="1"/>
      <c r="C3" s="1"/>
      <c r="D3" s="1"/>
      <c r="E3" s="1"/>
      <c r="F3" s="1"/>
      <c r="G3" s="1"/>
      <c r="H3" s="1"/>
    </row>
    <row r="4" spans="1:9" x14ac:dyDescent="0.3">
      <c r="A4" s="1" t="s">
        <v>10</v>
      </c>
      <c r="B4" s="5">
        <v>0</v>
      </c>
      <c r="C4" s="5">
        <v>0</v>
      </c>
      <c r="D4" s="1">
        <v>33.880000000000003</v>
      </c>
      <c r="E4" s="1">
        <v>33.880000000000003</v>
      </c>
      <c r="F4" s="8">
        <f>(E4-E5)/E5</f>
        <v>0.17110266159695828</v>
      </c>
      <c r="G4" s="8">
        <f>E4/$E$65</f>
        <v>3.0164650199569257E-3</v>
      </c>
      <c r="H4" s="1">
        <v>4.95</v>
      </c>
    </row>
    <row r="5" spans="1:9" x14ac:dyDescent="0.3">
      <c r="A5" s="1" t="s">
        <v>11</v>
      </c>
      <c r="B5" s="5">
        <v>0</v>
      </c>
      <c r="C5" s="5">
        <v>0</v>
      </c>
      <c r="D5" s="1">
        <v>28.93</v>
      </c>
      <c r="E5" s="1">
        <v>28.93</v>
      </c>
      <c r="F5" s="1"/>
      <c r="G5" s="1"/>
      <c r="H5" s="1"/>
    </row>
    <row r="6" spans="1:9" x14ac:dyDescent="0.3">
      <c r="A6" s="1" t="s">
        <v>12</v>
      </c>
      <c r="B6" s="1">
        <v>705.88</v>
      </c>
      <c r="C6" s="1">
        <v>18.78</v>
      </c>
      <c r="D6" s="1">
        <v>421.03</v>
      </c>
      <c r="E6" s="1">
        <v>1145.69</v>
      </c>
      <c r="F6" s="8">
        <f>(E6-E7)/E7</f>
        <v>2.136896908319369E-2</v>
      </c>
      <c r="G6" s="8">
        <f>E6/$E$65</f>
        <v>0.10200513012734504</v>
      </c>
      <c r="H6" s="1">
        <v>23.97</v>
      </c>
    </row>
    <row r="7" spans="1:9" x14ac:dyDescent="0.3">
      <c r="A7" s="1" t="s">
        <v>11</v>
      </c>
      <c r="B7" s="1">
        <v>662.61</v>
      </c>
      <c r="C7" s="1">
        <v>13.62</v>
      </c>
      <c r="D7" s="1">
        <v>445.49</v>
      </c>
      <c r="E7" s="1">
        <v>1121.72</v>
      </c>
      <c r="F7" s="1"/>
      <c r="G7" s="1"/>
      <c r="H7" s="1"/>
    </row>
    <row r="8" spans="1:9" x14ac:dyDescent="0.3">
      <c r="A8" s="1" t="s">
        <v>13</v>
      </c>
      <c r="B8" s="1">
        <v>0.63</v>
      </c>
      <c r="C8" s="5">
        <v>0</v>
      </c>
      <c r="D8" s="1">
        <v>19.059999999999999</v>
      </c>
      <c r="E8" s="1">
        <v>19.690000000000001</v>
      </c>
      <c r="F8" s="8">
        <f>(E8-E9)/E9</f>
        <v>-0.9311586602335501</v>
      </c>
      <c r="G8" s="8">
        <f>E8/$E$65</f>
        <v>1.7530754499100313E-3</v>
      </c>
      <c r="H8" s="1">
        <v>-266.33</v>
      </c>
    </row>
    <row r="9" spans="1:9" x14ac:dyDescent="0.3">
      <c r="A9" s="1" t="s">
        <v>11</v>
      </c>
      <c r="B9" s="1">
        <v>253.03</v>
      </c>
      <c r="C9" s="5">
        <v>0</v>
      </c>
      <c r="D9" s="1">
        <v>32.99</v>
      </c>
      <c r="E9" s="1">
        <v>286.02</v>
      </c>
      <c r="F9" s="1"/>
      <c r="G9" s="1"/>
      <c r="H9" s="1"/>
    </row>
    <row r="10" spans="1:9" x14ac:dyDescent="0.3">
      <c r="A10" s="1" t="s">
        <v>14</v>
      </c>
      <c r="B10" s="1">
        <v>115.93</v>
      </c>
      <c r="C10" s="5">
        <v>0</v>
      </c>
      <c r="D10" s="1">
        <v>108.75</v>
      </c>
      <c r="E10" s="1">
        <v>224.68</v>
      </c>
      <c r="F10" s="8">
        <f>(E10-E11)/E11</f>
        <v>0.37393750382192875</v>
      </c>
      <c r="G10" s="8">
        <f>E10/$E$65</f>
        <v>2.0004113361390852E-2</v>
      </c>
      <c r="H10" s="1">
        <v>61.15</v>
      </c>
    </row>
    <row r="11" spans="1:9" x14ac:dyDescent="0.3">
      <c r="A11" s="1" t="s">
        <v>11</v>
      </c>
      <c r="B11" s="1">
        <v>3.56</v>
      </c>
      <c r="C11" s="5">
        <v>0</v>
      </c>
      <c r="D11" s="1">
        <v>159.97</v>
      </c>
      <c r="E11" s="1">
        <v>163.53</v>
      </c>
      <c r="F11" s="1"/>
      <c r="G11" s="1"/>
      <c r="H11" s="1"/>
    </row>
    <row r="12" spans="1:9" x14ac:dyDescent="0.3">
      <c r="A12" s="1" t="s">
        <v>15</v>
      </c>
      <c r="B12" s="5">
        <v>0</v>
      </c>
      <c r="C12" s="5">
        <v>0</v>
      </c>
      <c r="D12" s="1">
        <v>109.12</v>
      </c>
      <c r="E12" s="1">
        <v>109.12</v>
      </c>
      <c r="F12" s="8">
        <f>(E12-E13)/E13</f>
        <v>0.15154073448712535</v>
      </c>
      <c r="G12" s="8">
        <f>E12/$E$65</f>
        <v>9.7153678564846427E-3</v>
      </c>
      <c r="H12" s="1">
        <v>14.36</v>
      </c>
    </row>
    <row r="13" spans="1:9" x14ac:dyDescent="0.3">
      <c r="A13" s="1" t="s">
        <v>11</v>
      </c>
      <c r="B13" s="5">
        <v>0</v>
      </c>
      <c r="C13" s="5">
        <v>0</v>
      </c>
      <c r="D13" s="1">
        <v>94.76</v>
      </c>
      <c r="E13" s="1">
        <v>94.76</v>
      </c>
      <c r="F13" s="1"/>
      <c r="G13" s="1"/>
      <c r="H13" s="1"/>
    </row>
    <row r="14" spans="1:9" x14ac:dyDescent="0.3">
      <c r="A14" s="1" t="s">
        <v>16</v>
      </c>
      <c r="B14" s="1">
        <v>219.57</v>
      </c>
      <c r="C14" s="1">
        <v>66.66</v>
      </c>
      <c r="D14" s="1">
        <v>92.12</v>
      </c>
      <c r="E14" s="1">
        <v>378.35</v>
      </c>
      <c r="F14" s="8">
        <f>(E14-E15)/E15</f>
        <v>-0.70390978385062053</v>
      </c>
      <c r="G14" s="8">
        <f>E14/$E$65</f>
        <v>3.3685936844766909E-2</v>
      </c>
      <c r="H14" s="1">
        <v>-899.47</v>
      </c>
    </row>
    <row r="15" spans="1:9" x14ac:dyDescent="0.3">
      <c r="A15" s="1" t="s">
        <v>11</v>
      </c>
      <c r="B15" s="1">
        <v>1045.57</v>
      </c>
      <c r="C15" s="1">
        <v>58.63</v>
      </c>
      <c r="D15" s="1">
        <v>173.62</v>
      </c>
      <c r="E15" s="1">
        <v>1277.82</v>
      </c>
      <c r="F15" s="1"/>
      <c r="G15" s="1"/>
      <c r="H15" s="1"/>
    </row>
    <row r="16" spans="1:9" x14ac:dyDescent="0.3">
      <c r="A16" s="1" t="s">
        <v>17</v>
      </c>
      <c r="B16" s="1">
        <v>623.54</v>
      </c>
      <c r="C16" s="1">
        <v>60.83</v>
      </c>
      <c r="D16" s="1">
        <v>250.78</v>
      </c>
      <c r="E16" s="1">
        <v>935.15</v>
      </c>
      <c r="F16" s="8">
        <f>(E16-E17)/E17</f>
        <v>-0.35992470910335389</v>
      </c>
      <c r="G16" s="8">
        <f>E16/$E$65</f>
        <v>8.3259954646184145E-2</v>
      </c>
      <c r="H16" s="1">
        <v>-525.85</v>
      </c>
    </row>
    <row r="17" spans="1:8" x14ac:dyDescent="0.3">
      <c r="A17" s="1" t="s">
        <v>11</v>
      </c>
      <c r="B17" s="1">
        <v>1139.55</v>
      </c>
      <c r="C17" s="1">
        <v>34.869999999999997</v>
      </c>
      <c r="D17" s="1">
        <v>286.58</v>
      </c>
      <c r="E17" s="1">
        <v>1461</v>
      </c>
      <c r="F17" s="1"/>
      <c r="G17" s="1"/>
      <c r="H17" s="1"/>
    </row>
    <row r="18" spans="1:8" x14ac:dyDescent="0.3">
      <c r="A18" s="1" t="s">
        <v>18</v>
      </c>
      <c r="B18" s="1">
        <v>340.79</v>
      </c>
      <c r="C18" s="1">
        <v>15.92</v>
      </c>
      <c r="D18" s="1">
        <v>258.20999999999998</v>
      </c>
      <c r="E18" s="1">
        <v>614.91999999999996</v>
      </c>
      <c r="F18" s="8">
        <f>(E18-E19)/E19</f>
        <v>0.13226168774972827</v>
      </c>
      <c r="G18" s="8">
        <f>E18/$E$65</f>
        <v>5.4748662044625515E-2</v>
      </c>
      <c r="H18" s="1">
        <v>71.83</v>
      </c>
    </row>
    <row r="19" spans="1:8" x14ac:dyDescent="0.3">
      <c r="A19" s="1" t="s">
        <v>11</v>
      </c>
      <c r="B19" s="1">
        <v>277.77999999999997</v>
      </c>
      <c r="C19" s="1">
        <v>17.97</v>
      </c>
      <c r="D19" s="1">
        <v>247.34</v>
      </c>
      <c r="E19" s="1">
        <v>543.09</v>
      </c>
      <c r="F19" s="1"/>
      <c r="G19" s="1"/>
      <c r="H19" s="1"/>
    </row>
    <row r="20" spans="1:8" x14ac:dyDescent="0.3">
      <c r="A20" s="1" t="s">
        <v>19</v>
      </c>
      <c r="B20" s="1">
        <v>293.12</v>
      </c>
      <c r="C20" s="5">
        <v>0</v>
      </c>
      <c r="D20" s="5">
        <v>0</v>
      </c>
      <c r="E20" s="1">
        <v>293.12</v>
      </c>
      <c r="F20" s="8">
        <f>(E20-E21)/E21</f>
        <v>-0.22292622146814767</v>
      </c>
      <c r="G20" s="8">
        <f>E20/$E$65</f>
        <v>2.6097586382815053E-2</v>
      </c>
      <c r="H20" s="1">
        <v>-84.09</v>
      </c>
    </row>
    <row r="21" spans="1:8" x14ac:dyDescent="0.3">
      <c r="A21" s="1" t="s">
        <v>11</v>
      </c>
      <c r="B21" s="1">
        <v>377.21</v>
      </c>
      <c r="C21" s="5">
        <v>0</v>
      </c>
      <c r="D21" s="5">
        <v>0</v>
      </c>
      <c r="E21" s="1">
        <v>377.21</v>
      </c>
      <c r="F21" s="1"/>
      <c r="G21" s="1"/>
      <c r="H21" s="1"/>
    </row>
    <row r="22" spans="1:8" x14ac:dyDescent="0.3">
      <c r="A22" s="1" t="s">
        <v>20</v>
      </c>
      <c r="B22" s="5">
        <v>0</v>
      </c>
      <c r="C22" s="5">
        <v>0</v>
      </c>
      <c r="D22" s="1">
        <v>30.89</v>
      </c>
      <c r="E22" s="1">
        <v>30.89</v>
      </c>
      <c r="F22" s="8">
        <f>(E22-E23)/E23</f>
        <v>-2.7392947103274588E-2</v>
      </c>
      <c r="G22" s="8">
        <f>E22/$E$65</f>
        <v>2.7502539689040562E-3</v>
      </c>
      <c r="H22" s="1">
        <v>-0.87</v>
      </c>
    </row>
    <row r="23" spans="1:8" x14ac:dyDescent="0.3">
      <c r="A23" s="1" t="s">
        <v>11</v>
      </c>
      <c r="B23" s="5">
        <v>0</v>
      </c>
      <c r="C23" s="5">
        <v>0</v>
      </c>
      <c r="D23" s="1">
        <v>31.76</v>
      </c>
      <c r="E23" s="1">
        <v>31.76</v>
      </c>
      <c r="F23" s="1"/>
      <c r="G23" s="1"/>
      <c r="H23" s="1"/>
    </row>
    <row r="24" spans="1:8" x14ac:dyDescent="0.3">
      <c r="A24" s="1" t="s">
        <v>21</v>
      </c>
      <c r="B24" s="5">
        <v>0</v>
      </c>
      <c r="C24" s="5">
        <v>0</v>
      </c>
      <c r="D24" s="1">
        <v>6.28</v>
      </c>
      <c r="E24" s="1">
        <v>6.28</v>
      </c>
      <c r="F24" s="8">
        <f>(E24-E25)/E25</f>
        <v>1.3088235294117647</v>
      </c>
      <c r="G24" s="8">
        <f>E24/$E$65</f>
        <v>5.5913224100736397E-4</v>
      </c>
      <c r="H24" s="1">
        <v>3.56</v>
      </c>
    </row>
    <row r="25" spans="1:8" x14ac:dyDescent="0.3">
      <c r="A25" s="1" t="s">
        <v>11</v>
      </c>
      <c r="B25" s="5">
        <v>0</v>
      </c>
      <c r="C25" s="5">
        <v>0</v>
      </c>
      <c r="D25" s="1">
        <v>2.72</v>
      </c>
      <c r="E25" s="1">
        <v>2.72</v>
      </c>
      <c r="F25" s="1"/>
      <c r="G25" s="1"/>
      <c r="H25" s="1"/>
    </row>
    <row r="26" spans="1:8" x14ac:dyDescent="0.3">
      <c r="A26" s="1" t="s">
        <v>22</v>
      </c>
      <c r="B26" s="1">
        <v>0.08</v>
      </c>
      <c r="C26" s="5">
        <v>0</v>
      </c>
      <c r="D26" s="1">
        <v>253.59</v>
      </c>
      <c r="E26" s="1">
        <v>253.67</v>
      </c>
      <c r="F26" s="8">
        <f>(E26-E27)/E27</f>
        <v>-2.1146054408643606E-2</v>
      </c>
      <c r="G26" s="8">
        <f>E26/$E$65</f>
        <v>2.2585203117251276E-2</v>
      </c>
      <c r="H26" s="1">
        <v>-5.48</v>
      </c>
    </row>
    <row r="27" spans="1:8" x14ac:dyDescent="0.3">
      <c r="A27" s="1" t="s">
        <v>11</v>
      </c>
      <c r="B27" s="1">
        <v>0.01</v>
      </c>
      <c r="C27" s="5">
        <v>0</v>
      </c>
      <c r="D27" s="1">
        <v>259.14</v>
      </c>
      <c r="E27" s="1">
        <v>259.14999999999998</v>
      </c>
      <c r="F27" s="1"/>
      <c r="G27" s="1"/>
      <c r="H27" s="1"/>
    </row>
    <row r="28" spans="1:8" x14ac:dyDescent="0.3">
      <c r="A28" s="1" t="s">
        <v>23</v>
      </c>
      <c r="B28" s="5">
        <v>0</v>
      </c>
      <c r="C28" s="5">
        <v>0</v>
      </c>
      <c r="D28" s="5">
        <v>0</v>
      </c>
      <c r="E28" s="5">
        <v>0</v>
      </c>
      <c r="F28" s="5">
        <v>0</v>
      </c>
      <c r="G28" s="5">
        <v>0</v>
      </c>
      <c r="H28" s="5">
        <v>0</v>
      </c>
    </row>
    <row r="29" spans="1:8" x14ac:dyDescent="0.3">
      <c r="A29" s="1" t="s">
        <v>11</v>
      </c>
      <c r="B29" s="5">
        <v>0</v>
      </c>
      <c r="C29" s="5">
        <v>0</v>
      </c>
      <c r="D29" s="5">
        <v>0</v>
      </c>
      <c r="E29" s="5">
        <v>0</v>
      </c>
      <c r="F29" s="5"/>
      <c r="G29" s="5"/>
      <c r="H29" s="5"/>
    </row>
    <row r="30" spans="1:8" x14ac:dyDescent="0.3">
      <c r="A30" s="1" t="s">
        <v>24</v>
      </c>
      <c r="B30" s="5">
        <v>0</v>
      </c>
      <c r="C30" s="5">
        <v>0</v>
      </c>
      <c r="D30" s="1">
        <v>0.1</v>
      </c>
      <c r="E30" s="1">
        <v>0.1</v>
      </c>
      <c r="F30" s="8">
        <f>(E30-E31)/E31</f>
        <v>0.42857142857142849</v>
      </c>
      <c r="G30" s="1">
        <v>0</v>
      </c>
      <c r="H30" s="1">
        <v>0.03</v>
      </c>
    </row>
    <row r="31" spans="1:8" x14ac:dyDescent="0.3">
      <c r="A31" s="1" t="s">
        <v>11</v>
      </c>
      <c r="B31" s="5">
        <v>0</v>
      </c>
      <c r="C31" s="5">
        <v>0</v>
      </c>
      <c r="D31" s="1">
        <v>7.0000000000000007E-2</v>
      </c>
      <c r="E31" s="1">
        <v>7.0000000000000007E-2</v>
      </c>
      <c r="F31" s="1"/>
      <c r="G31" s="1"/>
      <c r="H31" s="1"/>
    </row>
    <row r="32" spans="1:8" x14ac:dyDescent="0.3">
      <c r="A32" s="1" t="s">
        <v>25</v>
      </c>
      <c r="B32" s="1">
        <v>824.57</v>
      </c>
      <c r="C32" s="5">
        <v>0</v>
      </c>
      <c r="D32" s="1">
        <v>42.83</v>
      </c>
      <c r="E32" s="1">
        <v>867.4</v>
      </c>
      <c r="F32" s="8">
        <f>(E32-E33)/E33</f>
        <v>-0.41946149264120264</v>
      </c>
      <c r="G32" s="8">
        <f>E32/$E$65</f>
        <v>7.7227914944233672E-2</v>
      </c>
      <c r="H32" s="1">
        <v>-626.73</v>
      </c>
    </row>
    <row r="33" spans="1:8" x14ac:dyDescent="0.3">
      <c r="A33" s="1" t="s">
        <v>11</v>
      </c>
      <c r="B33" s="1">
        <v>1455.7</v>
      </c>
      <c r="C33" s="5">
        <v>0</v>
      </c>
      <c r="D33" s="1">
        <v>38.43</v>
      </c>
      <c r="E33" s="1">
        <v>1494.13</v>
      </c>
      <c r="F33" s="1"/>
      <c r="G33" s="1"/>
      <c r="H33" s="1"/>
    </row>
    <row r="34" spans="1:8" x14ac:dyDescent="0.3">
      <c r="A34" s="1" t="s">
        <v>26</v>
      </c>
      <c r="B34" s="5">
        <v>0</v>
      </c>
      <c r="C34" s="5">
        <v>0</v>
      </c>
      <c r="D34" s="1">
        <v>10.61</v>
      </c>
      <c r="E34" s="1">
        <v>10.61</v>
      </c>
      <c r="F34" s="8">
        <f>(E34-E35)/E35</f>
        <v>0.52881844380403442</v>
      </c>
      <c r="G34" s="8">
        <f>E34/$E$65</f>
        <v>9.4464857915416102E-4</v>
      </c>
      <c r="H34" s="1">
        <v>3.67</v>
      </c>
    </row>
    <row r="35" spans="1:8" x14ac:dyDescent="0.3">
      <c r="A35" s="1" t="s">
        <v>11</v>
      </c>
      <c r="B35" s="5">
        <v>0</v>
      </c>
      <c r="C35" s="5">
        <v>0</v>
      </c>
      <c r="D35" s="1">
        <v>6.94</v>
      </c>
      <c r="E35" s="1">
        <v>6.94</v>
      </c>
      <c r="F35" s="1"/>
      <c r="G35" s="1"/>
      <c r="H35" s="1"/>
    </row>
    <row r="36" spans="1:8" x14ac:dyDescent="0.3">
      <c r="A36" s="1" t="s">
        <v>27</v>
      </c>
      <c r="B36" s="1">
        <v>864.16</v>
      </c>
      <c r="C36" s="1">
        <v>14.76</v>
      </c>
      <c r="D36" s="1">
        <v>111.89</v>
      </c>
      <c r="E36" s="1">
        <v>990.81</v>
      </c>
      <c r="F36" s="8">
        <f>(E36-E37)/E37</f>
        <v>-0.15570836954854544</v>
      </c>
      <c r="G36" s="8">
        <f>E36/$E$65</f>
        <v>8.8215575750399081E-2</v>
      </c>
      <c r="H36" s="1">
        <v>-182.73</v>
      </c>
    </row>
    <row r="37" spans="1:8" x14ac:dyDescent="0.3">
      <c r="A37" s="1" t="s">
        <v>11</v>
      </c>
      <c r="B37" s="1">
        <v>1087.4000000000001</v>
      </c>
      <c r="C37" s="1">
        <v>13.87</v>
      </c>
      <c r="D37" s="1">
        <v>72.27</v>
      </c>
      <c r="E37" s="1">
        <v>1173.54</v>
      </c>
      <c r="F37" s="1"/>
      <c r="G37" s="1"/>
      <c r="H37" s="1"/>
    </row>
    <row r="38" spans="1:8" x14ac:dyDescent="0.3">
      <c r="A38" s="1" t="s">
        <v>28</v>
      </c>
      <c r="B38" s="5">
        <v>0</v>
      </c>
      <c r="C38" s="5">
        <v>0</v>
      </c>
      <c r="D38" s="1">
        <v>22.09</v>
      </c>
      <c r="E38" s="1">
        <v>22.09</v>
      </c>
      <c r="F38" s="8">
        <f>(E38-E39)/E39</f>
        <v>1.7926675094816686</v>
      </c>
      <c r="G38" s="8">
        <f>E38/$E$65</f>
        <v>1.9667565611230366E-3</v>
      </c>
      <c r="H38" s="1">
        <v>14.18</v>
      </c>
    </row>
    <row r="39" spans="1:8" x14ac:dyDescent="0.3">
      <c r="A39" s="1" t="s">
        <v>11</v>
      </c>
      <c r="B39" s="5">
        <v>0</v>
      </c>
      <c r="C39" s="5">
        <v>0</v>
      </c>
      <c r="D39" s="1">
        <v>7.91</v>
      </c>
      <c r="E39" s="1">
        <v>7.91</v>
      </c>
      <c r="F39" s="1"/>
      <c r="G39" s="1"/>
      <c r="H39" s="1"/>
    </row>
    <row r="40" spans="1:8" x14ac:dyDescent="0.3">
      <c r="A40" s="1" t="s">
        <v>29</v>
      </c>
      <c r="B40" s="1">
        <v>3.93</v>
      </c>
      <c r="C40" s="1">
        <v>122.06</v>
      </c>
      <c r="D40" s="1">
        <v>268.25</v>
      </c>
      <c r="E40" s="1">
        <v>394.24</v>
      </c>
      <c r="F40" s="8">
        <f>(E40-E41)/E41</f>
        <v>0.7051165607023917</v>
      </c>
      <c r="G40" s="8">
        <f>E40/$E$65</f>
        <v>3.510068386858968E-2</v>
      </c>
      <c r="H40" s="1">
        <v>163.03</v>
      </c>
    </row>
    <row r="41" spans="1:8" x14ac:dyDescent="0.3">
      <c r="A41" s="1" t="s">
        <v>11</v>
      </c>
      <c r="B41" s="5">
        <v>0</v>
      </c>
      <c r="C41" s="1">
        <v>59.56</v>
      </c>
      <c r="D41" s="1">
        <v>171.65</v>
      </c>
      <c r="E41" s="1">
        <v>231.21</v>
      </c>
      <c r="F41" s="1"/>
      <c r="G41" s="1"/>
      <c r="H41" s="1"/>
    </row>
    <row r="42" spans="1:8" x14ac:dyDescent="0.3">
      <c r="A42" s="1" t="s">
        <v>30</v>
      </c>
      <c r="B42" s="1">
        <v>-0.04</v>
      </c>
      <c r="C42" s="1">
        <v>217.17</v>
      </c>
      <c r="D42" s="1">
        <v>735.99</v>
      </c>
      <c r="E42" s="1">
        <v>953.12</v>
      </c>
      <c r="F42" s="8">
        <f>(E42-E43)/E43</f>
        <v>0.20322165273815238</v>
      </c>
      <c r="G42" s="8">
        <f>E42/$E$65</f>
        <v>8.4859891966391515E-2</v>
      </c>
      <c r="H42" s="1">
        <v>160.97999999999999</v>
      </c>
    </row>
    <row r="43" spans="1:8" x14ac:dyDescent="0.3">
      <c r="A43" s="1" t="s">
        <v>11</v>
      </c>
      <c r="B43" s="5">
        <v>0</v>
      </c>
      <c r="C43" s="1">
        <v>91.68</v>
      </c>
      <c r="D43" s="1">
        <v>700.46</v>
      </c>
      <c r="E43" s="1">
        <v>792.14</v>
      </c>
      <c r="F43" s="1"/>
      <c r="G43" s="1"/>
      <c r="H43" s="1"/>
    </row>
    <row r="44" spans="1:8" x14ac:dyDescent="0.3">
      <c r="A44" s="1" t="s">
        <v>31</v>
      </c>
      <c r="B44" s="1">
        <v>59.62</v>
      </c>
      <c r="C44" s="5">
        <v>0</v>
      </c>
      <c r="D44" s="1">
        <v>179.99</v>
      </c>
      <c r="E44" s="1">
        <v>239.61</v>
      </c>
      <c r="F44" s="8">
        <f>(E44-E45)/E45</f>
        <v>-0.7164009516031673</v>
      </c>
      <c r="G44" s="8">
        <f>E44/$E$65</f>
        <v>2.1333387940728421E-2</v>
      </c>
      <c r="H44" s="1">
        <v>-605.28</v>
      </c>
    </row>
    <row r="45" spans="1:8" x14ac:dyDescent="0.3">
      <c r="A45" s="1" t="s">
        <v>11</v>
      </c>
      <c r="B45" s="1">
        <v>625.66999999999996</v>
      </c>
      <c r="C45" s="5">
        <v>0</v>
      </c>
      <c r="D45" s="1">
        <v>219.22</v>
      </c>
      <c r="E45" s="1">
        <v>844.89</v>
      </c>
      <c r="F45" s="1"/>
      <c r="G45" s="1"/>
      <c r="H45" s="1"/>
    </row>
    <row r="46" spans="1:8" x14ac:dyDescent="0.3">
      <c r="A46" s="1" t="s">
        <v>32</v>
      </c>
      <c r="B46" s="1">
        <v>-0.03</v>
      </c>
      <c r="C46" s="5">
        <v>0</v>
      </c>
      <c r="D46" s="1">
        <v>313.95</v>
      </c>
      <c r="E46" s="1">
        <v>313.92</v>
      </c>
      <c r="F46" s="8">
        <f>(E46-E47)/E47</f>
        <v>-0.32015159718462366</v>
      </c>
      <c r="G46" s="8">
        <f>E46/$E$65</f>
        <v>2.79494893466611E-2</v>
      </c>
      <c r="H46" s="1">
        <v>-147.83000000000001</v>
      </c>
    </row>
    <row r="47" spans="1:8" x14ac:dyDescent="0.3">
      <c r="A47" s="1" t="s">
        <v>11</v>
      </c>
      <c r="B47" s="1">
        <v>200.47</v>
      </c>
      <c r="C47" s="5">
        <v>0</v>
      </c>
      <c r="D47" s="1">
        <v>261.27999999999997</v>
      </c>
      <c r="E47" s="1">
        <v>461.75</v>
      </c>
      <c r="F47" s="1"/>
      <c r="G47" s="1"/>
      <c r="H47" s="1"/>
    </row>
    <row r="48" spans="1:8" x14ac:dyDescent="0.3">
      <c r="A48" s="1" t="s">
        <v>33</v>
      </c>
      <c r="B48" s="1">
        <v>190.41</v>
      </c>
      <c r="C48" s="1">
        <v>6.71</v>
      </c>
      <c r="D48" s="1">
        <v>34.93</v>
      </c>
      <c r="E48" s="1">
        <v>232.05</v>
      </c>
      <c r="F48" s="8">
        <f>(E48-E49)/E49</f>
        <v>-0.59982409850483731</v>
      </c>
      <c r="G48" s="8">
        <f>E48/$E$65</f>
        <v>2.0660292440407454E-2</v>
      </c>
      <c r="H48" s="1">
        <v>-347.82</v>
      </c>
    </row>
    <row r="49" spans="1:8" x14ac:dyDescent="0.3">
      <c r="A49" s="1" t="s">
        <v>11</v>
      </c>
      <c r="B49" s="1">
        <v>546.86</v>
      </c>
      <c r="C49" s="1">
        <v>7.11</v>
      </c>
      <c r="D49" s="1">
        <v>25.9</v>
      </c>
      <c r="E49" s="1">
        <v>579.87</v>
      </c>
      <c r="F49" s="1"/>
      <c r="G49" s="1"/>
      <c r="H49" s="1"/>
    </row>
    <row r="50" spans="1:8" x14ac:dyDescent="0.3">
      <c r="A50" s="1" t="s">
        <v>34</v>
      </c>
      <c r="B50" s="5">
        <v>0</v>
      </c>
      <c r="C50" s="5">
        <v>0</v>
      </c>
      <c r="D50" s="1">
        <v>12.26</v>
      </c>
      <c r="E50" s="1">
        <v>12.26</v>
      </c>
      <c r="F50" s="8">
        <f>(E50-E51)/E51</f>
        <v>16.768115942028988</v>
      </c>
      <c r="G50" s="8">
        <f>E50/$E$65</f>
        <v>1.0915543431131022E-3</v>
      </c>
      <c r="H50" s="1">
        <v>11.57</v>
      </c>
    </row>
    <row r="51" spans="1:8" x14ac:dyDescent="0.3">
      <c r="A51" s="1" t="s">
        <v>11</v>
      </c>
      <c r="B51" s="5">
        <v>0</v>
      </c>
      <c r="C51" s="5">
        <v>0</v>
      </c>
      <c r="D51" s="1">
        <v>0.69</v>
      </c>
      <c r="E51" s="1">
        <v>0.69</v>
      </c>
      <c r="F51" s="1"/>
      <c r="G51" s="1"/>
      <c r="H51" s="1"/>
    </row>
    <row r="52" spans="1:8" x14ac:dyDescent="0.3">
      <c r="A52" s="1" t="s">
        <v>35</v>
      </c>
      <c r="B52" s="5">
        <v>0</v>
      </c>
      <c r="C52" s="5">
        <v>0</v>
      </c>
      <c r="D52" s="1">
        <v>25.72</v>
      </c>
      <c r="E52" s="1">
        <v>25.72</v>
      </c>
      <c r="F52" s="8">
        <f>(E52-E53)/E53</f>
        <v>0.2029934518241347</v>
      </c>
      <c r="G52" s="8">
        <f>E52/$E$65</f>
        <v>2.289949241832707E-3</v>
      </c>
      <c r="H52" s="1">
        <v>4.34</v>
      </c>
    </row>
    <row r="53" spans="1:8" x14ac:dyDescent="0.3">
      <c r="A53" s="1" t="s">
        <v>11</v>
      </c>
      <c r="B53" s="5">
        <v>0</v>
      </c>
      <c r="C53" s="5">
        <v>0</v>
      </c>
      <c r="D53" s="1">
        <v>21.38</v>
      </c>
      <c r="E53" s="1">
        <v>21.38</v>
      </c>
      <c r="F53" s="1"/>
      <c r="G53" s="1"/>
      <c r="H53" s="1"/>
    </row>
    <row r="54" spans="1:8" x14ac:dyDescent="0.3">
      <c r="A54" s="2" t="s">
        <v>36</v>
      </c>
      <c r="B54" s="4">
        <f t="shared" ref="B54:E54" si="0">SUM(B4+B6+B8+B10+B12+B14+B16+B18+B20+B22+B24+B26+B28+B30+B32+B34+B36+B38+B40+B42+B44+B46+B48+B50+B52)</f>
        <v>4242.16</v>
      </c>
      <c r="C54" s="4">
        <f t="shared" si="0"/>
        <v>522.89</v>
      </c>
      <c r="D54" s="4">
        <f t="shared" si="0"/>
        <v>3342.3199999999997</v>
      </c>
      <c r="E54" s="4">
        <f t="shared" si="0"/>
        <v>8107.3700000000008</v>
      </c>
      <c r="F54" s="9">
        <f>(E54-E55)/E55</f>
        <v>-0.28012747031449348</v>
      </c>
      <c r="G54" s="9">
        <f>E54/$E$65</f>
        <v>0.72182992942290969</v>
      </c>
      <c r="H54" s="4">
        <f t="shared" ref="H54" si="1">SUM(H4+H6+H8+H10+H12+H14+H16+H18+H20+H22+H24+H26+H28+H30+H32+H34+H36+H38+H40+H42+H44+H46+H48+H50+H52)</f>
        <v>-3154.8599999999997</v>
      </c>
    </row>
    <row r="55" spans="1:8" x14ac:dyDescent="0.3">
      <c r="A55" s="1" t="s">
        <v>37</v>
      </c>
      <c r="B55" s="12">
        <f>SUM(B5+B7+B9+B11+B13+B15+B17+B19+B21+B23+B25+B27+B29+B31+B33+B35+B37+B39+B41+B43+B45+B47+B49+B51+B53)</f>
        <v>7675.42</v>
      </c>
      <c r="C55" s="12">
        <f>SUM(C5+C7+C9+C11+C13+C15+C17+C19+C21+C23+C25+C27+C29+C31+C33+C35+C37+C39+C41+C43+C45+C47+C49+C51+C53)</f>
        <v>297.31000000000006</v>
      </c>
      <c r="D55" s="12">
        <f>SUM(D5+D7+D9+D11+D13+D15+D17+D19+D21+D23+D25+D27+D29+D31+D33+D35+D37+D39+D41+D43+D45+D47+D49+D51+D53)</f>
        <v>3289.5</v>
      </c>
      <c r="E55" s="12">
        <f>SUM(E5+E7+E9+E11+E13+E15+E17+E19+E21+E23+E25+E27+E29+E31+E33+E35+E37+E39+E41+E43+E45+E47+E49+E51+E53)</f>
        <v>11262.229999999998</v>
      </c>
      <c r="F55" s="1"/>
      <c r="G55" s="1"/>
      <c r="H55" s="1"/>
    </row>
    <row r="56" spans="1:8" x14ac:dyDescent="0.3">
      <c r="A56" s="1" t="s">
        <v>38</v>
      </c>
      <c r="B56" s="6">
        <f>(B54-B55)/B55</f>
        <v>-0.44730581518666079</v>
      </c>
      <c r="C56" s="6">
        <f>(C54-C55)/C55</f>
        <v>0.75873667216037088</v>
      </c>
      <c r="D56" s="6">
        <f>(D54-D55)/D55</f>
        <v>1.6057151542787571E-2</v>
      </c>
      <c r="E56" s="6">
        <f>(E54-E55)/E55</f>
        <v>-0.28012747031449348</v>
      </c>
      <c r="F56" s="1"/>
      <c r="G56" s="1"/>
      <c r="H56" s="1"/>
    </row>
    <row r="57" spans="1:8" x14ac:dyDescent="0.3">
      <c r="A57" s="2" t="s">
        <v>58</v>
      </c>
      <c r="B57" s="1"/>
      <c r="C57" s="1"/>
      <c r="D57" s="1"/>
      <c r="E57" s="1"/>
      <c r="F57" s="1"/>
      <c r="G57" s="1"/>
      <c r="H57" s="1"/>
    </row>
    <row r="58" spans="1:8" x14ac:dyDescent="0.3">
      <c r="A58" s="1" t="s">
        <v>59</v>
      </c>
      <c r="B58" s="1">
        <v>2539.29</v>
      </c>
      <c r="C58" s="5">
        <v>0</v>
      </c>
      <c r="D58" s="1">
        <v>45.62</v>
      </c>
      <c r="E58" s="1">
        <v>2584.91</v>
      </c>
      <c r="F58" s="8">
        <f>(E58-E59)/E59</f>
        <v>-2.5007449428751469E-2</v>
      </c>
      <c r="G58" s="8">
        <f>E58/$E$65</f>
        <v>0.230144350494004</v>
      </c>
      <c r="H58" s="1">
        <v>-66.3</v>
      </c>
    </row>
    <row r="59" spans="1:8" x14ac:dyDescent="0.3">
      <c r="A59" s="1" t="s">
        <v>11</v>
      </c>
      <c r="B59" s="1">
        <v>2645.33</v>
      </c>
      <c r="C59" s="5">
        <v>0</v>
      </c>
      <c r="D59" s="1">
        <v>5.88</v>
      </c>
      <c r="E59" s="1">
        <v>2651.21</v>
      </c>
      <c r="F59" s="1"/>
      <c r="G59" s="1"/>
      <c r="H59" s="1"/>
    </row>
    <row r="60" spans="1:8" x14ac:dyDescent="0.3">
      <c r="A60" s="1" t="s">
        <v>60</v>
      </c>
      <c r="B60" s="5">
        <v>0</v>
      </c>
      <c r="C60" s="1">
        <v>539.41</v>
      </c>
      <c r="D60" s="5">
        <v>0</v>
      </c>
      <c r="E60" s="1">
        <v>539.41</v>
      </c>
      <c r="F60" s="8">
        <f>(E60-E61)/E61</f>
        <v>0.11899180582927073</v>
      </c>
      <c r="G60" s="8">
        <f>E60/$E$65</f>
        <v>4.802572008308633E-2</v>
      </c>
      <c r="H60" s="1">
        <v>57.36</v>
      </c>
    </row>
    <row r="61" spans="1:8" x14ac:dyDescent="0.3">
      <c r="A61" s="1" t="s">
        <v>11</v>
      </c>
      <c r="B61" s="5">
        <v>0</v>
      </c>
      <c r="C61" s="1">
        <v>482.05</v>
      </c>
      <c r="D61" s="5">
        <v>0</v>
      </c>
      <c r="E61" s="1">
        <v>482.05</v>
      </c>
      <c r="F61" s="1"/>
      <c r="G61" s="1"/>
      <c r="H61" s="1"/>
    </row>
    <row r="62" spans="1:8" x14ac:dyDescent="0.3">
      <c r="A62" s="2" t="s">
        <v>61</v>
      </c>
      <c r="B62" s="13">
        <f>SUM(B58+B60)</f>
        <v>2539.29</v>
      </c>
      <c r="C62" s="13">
        <f>SUM(C58+C60)</f>
        <v>539.41</v>
      </c>
      <c r="D62" s="13">
        <f>SUM(D58+D60)</f>
        <v>45.62</v>
      </c>
      <c r="E62" s="13">
        <f>SUM(E58+E60)</f>
        <v>3124.3199999999997</v>
      </c>
      <c r="F62" s="9">
        <f>(E62-E63)/E63</f>
        <v>-2.8532582677468542E-3</v>
      </c>
      <c r="G62" s="9">
        <f>E62/$E$65</f>
        <v>0.27817007057709031</v>
      </c>
      <c r="H62" s="13">
        <f>SUM(H58+H60)</f>
        <v>-8.9399999999999977</v>
      </c>
    </row>
    <row r="63" spans="1:8" x14ac:dyDescent="0.3">
      <c r="A63" s="1" t="s">
        <v>37</v>
      </c>
      <c r="B63" s="10">
        <f>B59+B61</f>
        <v>2645.33</v>
      </c>
      <c r="C63" s="10">
        <f>C59+C61</f>
        <v>482.05</v>
      </c>
      <c r="D63" s="10">
        <f>D59+D61</f>
        <v>5.88</v>
      </c>
      <c r="E63" s="10">
        <f>E59+E61</f>
        <v>3133.26</v>
      </c>
      <c r="F63" s="1"/>
      <c r="G63" s="1"/>
      <c r="H63" s="1"/>
    </row>
    <row r="64" spans="1:8" x14ac:dyDescent="0.3">
      <c r="A64" s="1" t="s">
        <v>38</v>
      </c>
      <c r="B64" s="6">
        <f>(B62-B63)/B63</f>
        <v>-4.008573599513103E-2</v>
      </c>
      <c r="C64" s="6">
        <f>(C62-C63)/C63</f>
        <v>0.11899180582927073</v>
      </c>
      <c r="D64" s="6">
        <f>(D62-D63)/D63</f>
        <v>6.7585034013605432</v>
      </c>
      <c r="E64" s="6">
        <f>(E62-E63)/E63</f>
        <v>-2.8532582677468542E-3</v>
      </c>
      <c r="F64" s="1"/>
      <c r="G64" s="1"/>
      <c r="H64" s="1"/>
    </row>
    <row r="65" spans="1:9" x14ac:dyDescent="0.3">
      <c r="A65" s="2" t="s">
        <v>48</v>
      </c>
      <c r="B65" s="7">
        <f t="shared" ref="B65:E66" si="2">SUM(B54+B62)</f>
        <v>6781.45</v>
      </c>
      <c r="C65" s="7">
        <f t="shared" si="2"/>
        <v>1062.3</v>
      </c>
      <c r="D65" s="7">
        <f t="shared" si="2"/>
        <v>3387.9399999999996</v>
      </c>
      <c r="E65" s="7">
        <f t="shared" si="2"/>
        <v>11231.69</v>
      </c>
      <c r="F65" s="9">
        <f>(E65-E66)/E66</f>
        <v>-0.21977716632084063</v>
      </c>
      <c r="G65" s="9">
        <f>E65/$E$65</f>
        <v>1</v>
      </c>
      <c r="H65" s="7">
        <f t="shared" ref="H65" si="3">SUM(H54+H62)</f>
        <v>-3163.7999999999997</v>
      </c>
    </row>
    <row r="66" spans="1:9" x14ac:dyDescent="0.3">
      <c r="A66" s="1" t="s">
        <v>37</v>
      </c>
      <c r="B66" s="10">
        <f t="shared" si="2"/>
        <v>10320.75</v>
      </c>
      <c r="C66" s="10">
        <f t="shared" si="2"/>
        <v>779.36000000000013</v>
      </c>
      <c r="D66" s="10">
        <f t="shared" si="2"/>
        <v>3295.38</v>
      </c>
      <c r="E66" s="10">
        <f t="shared" si="2"/>
        <v>14395.489999999998</v>
      </c>
      <c r="F66" s="1"/>
      <c r="G66" s="1"/>
      <c r="H66" s="1"/>
    </row>
    <row r="67" spans="1:9" x14ac:dyDescent="0.3">
      <c r="A67" s="1" t="s">
        <v>38</v>
      </c>
      <c r="B67" s="8">
        <f>(B65-B66)/B66</f>
        <v>-0.34293050408158321</v>
      </c>
      <c r="C67" s="8">
        <f>(C65-C66)/C66</f>
        <v>0.36304146992403996</v>
      </c>
      <c r="D67" s="8">
        <f>(D65-D66)/D66</f>
        <v>2.808780777937582E-2</v>
      </c>
      <c r="E67" s="8">
        <f>(E65-E66)/E66</f>
        <v>-0.21977716632084063</v>
      </c>
      <c r="F67" s="1"/>
      <c r="G67" s="1"/>
      <c r="H67" s="1"/>
    </row>
    <row r="68" spans="1:9" x14ac:dyDescent="0.3">
      <c r="A68" s="1" t="s">
        <v>49</v>
      </c>
      <c r="B68" s="8">
        <f>B65/$E$65</f>
        <v>0.60377823818143128</v>
      </c>
      <c r="C68" s="8">
        <f>C65/$E$65</f>
        <v>9.4580601850656476E-2</v>
      </c>
      <c r="D68" s="8">
        <f>D65/$E$65</f>
        <v>0.30164115996791219</v>
      </c>
      <c r="E68" s="8">
        <f>E65/$E$65</f>
        <v>1</v>
      </c>
      <c r="F68" s="1"/>
      <c r="G68" s="1"/>
      <c r="H68" s="1"/>
    </row>
    <row r="69" spans="1:9" x14ac:dyDescent="0.3">
      <c r="A69" s="1" t="s">
        <v>50</v>
      </c>
      <c r="B69" s="8">
        <f>B66/$E$66</f>
        <v>0.71694329265624179</v>
      </c>
      <c r="C69" s="8">
        <f>C66/$E$66</f>
        <v>5.4139178312096373E-2</v>
      </c>
      <c r="D69" s="8">
        <f>D66/$E$66</f>
        <v>0.22891752903166204</v>
      </c>
      <c r="E69" s="8">
        <f>E66/$E$66</f>
        <v>1</v>
      </c>
      <c r="F69" s="1"/>
      <c r="G69" s="1"/>
      <c r="H69" s="1"/>
    </row>
    <row r="71" spans="1:9" ht="42.6" customHeight="1" x14ac:dyDescent="0.3">
      <c r="A71" s="17" t="s">
        <v>76</v>
      </c>
      <c r="B71" s="17"/>
      <c r="C71" s="17"/>
      <c r="D71" s="17"/>
      <c r="E71" s="17"/>
      <c r="F71" s="17"/>
      <c r="G71" s="17"/>
      <c r="H71" s="17"/>
      <c r="I71" s="17"/>
    </row>
  </sheetData>
  <mergeCells count="2">
    <mergeCell ref="A1:H1"/>
    <mergeCell ref="A71:I7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9"/>
  <sheetViews>
    <sheetView tabSelected="1" zoomScale="99" zoomScaleNormal="99" workbookViewId="0">
      <selection activeCell="F68" sqref="F68"/>
    </sheetView>
  </sheetViews>
  <sheetFormatPr defaultRowHeight="14.4" x14ac:dyDescent="0.3"/>
  <cols>
    <col min="1" max="1" width="36.109375" customWidth="1"/>
    <col min="2" max="2" width="10" customWidth="1"/>
    <col min="3" max="3" width="10.33203125" customWidth="1"/>
    <col min="4" max="4" width="10.88671875" customWidth="1"/>
    <col min="5" max="5" width="9.77734375" customWidth="1"/>
    <col min="6" max="7" width="10.6640625" customWidth="1"/>
    <col min="8" max="8" width="10.5546875" customWidth="1"/>
    <col min="9" max="9" width="10.77734375" customWidth="1"/>
    <col min="10" max="10" width="10.21875" customWidth="1"/>
    <col min="12" max="12" width="10.109375" customWidth="1"/>
    <col min="13" max="13" width="10.21875" customWidth="1"/>
    <col min="14" max="14" width="10.109375" customWidth="1"/>
    <col min="15" max="15" width="11.77734375" customWidth="1"/>
    <col min="16" max="16" width="8.5546875" customWidth="1"/>
    <col min="17" max="17" width="8.21875" customWidth="1"/>
  </cols>
  <sheetData>
    <row r="1" spans="1:18" ht="45.6" customHeight="1" x14ac:dyDescent="0.3">
      <c r="A1" s="18" t="s">
        <v>0</v>
      </c>
      <c r="B1" s="18"/>
      <c r="C1" s="18"/>
      <c r="D1" s="18"/>
      <c r="E1" s="18"/>
      <c r="F1" s="18"/>
      <c r="G1" s="18"/>
      <c r="H1" s="18"/>
      <c r="I1" s="18"/>
      <c r="J1" s="18"/>
      <c r="K1" s="18"/>
      <c r="L1" s="18"/>
      <c r="M1" s="18"/>
      <c r="N1" s="18"/>
      <c r="O1" s="18"/>
      <c r="P1" s="18"/>
      <c r="Q1" s="18"/>
      <c r="R1" s="18"/>
    </row>
    <row r="2" spans="1:18" ht="40.200000000000003" customHeight="1" x14ac:dyDescent="0.3">
      <c r="A2" s="3"/>
      <c r="B2" s="3" t="s">
        <v>62</v>
      </c>
      <c r="C2" s="3" t="s">
        <v>63</v>
      </c>
      <c r="D2" s="3" t="s">
        <v>64</v>
      </c>
      <c r="E2" s="3" t="s">
        <v>65</v>
      </c>
      <c r="F2" s="3" t="s">
        <v>66</v>
      </c>
      <c r="G2" s="3" t="s">
        <v>67</v>
      </c>
      <c r="H2" s="3" t="s">
        <v>68</v>
      </c>
      <c r="I2" s="3" t="s">
        <v>69</v>
      </c>
      <c r="J2" s="3" t="s">
        <v>70</v>
      </c>
      <c r="K2" s="3" t="s">
        <v>71</v>
      </c>
      <c r="L2" s="3" t="s">
        <v>72</v>
      </c>
      <c r="M2" s="3" t="s">
        <v>73</v>
      </c>
      <c r="N2" s="3" t="s">
        <v>74</v>
      </c>
      <c r="O2" s="3" t="s">
        <v>5</v>
      </c>
      <c r="P2" s="3" t="s">
        <v>6</v>
      </c>
      <c r="Q2" s="3" t="s">
        <v>7</v>
      </c>
      <c r="R2" s="3" t="s">
        <v>8</v>
      </c>
    </row>
    <row r="3" spans="1:18" x14ac:dyDescent="0.3">
      <c r="A3" s="2" t="s">
        <v>9</v>
      </c>
      <c r="B3" s="1"/>
      <c r="C3" s="1"/>
      <c r="D3" s="1"/>
      <c r="E3" s="1"/>
      <c r="F3" s="1"/>
      <c r="G3" s="1"/>
      <c r="H3" s="1"/>
      <c r="I3" s="1"/>
      <c r="J3" s="1"/>
      <c r="K3" s="1"/>
      <c r="L3" s="1"/>
      <c r="M3" s="1"/>
      <c r="N3" s="1"/>
      <c r="O3" s="1"/>
      <c r="P3" s="1"/>
      <c r="Q3" s="1"/>
      <c r="R3" s="1"/>
    </row>
    <row r="4" spans="1:18" x14ac:dyDescent="0.3">
      <c r="A4" s="1" t="s">
        <v>10</v>
      </c>
      <c r="B4" s="1">
        <v>0.01</v>
      </c>
      <c r="C4" s="5">
        <v>0</v>
      </c>
      <c r="D4" s="5">
        <v>0</v>
      </c>
      <c r="E4" s="5">
        <v>0</v>
      </c>
      <c r="F4" s="5">
        <v>0</v>
      </c>
      <c r="G4" s="1">
        <v>424.99</v>
      </c>
      <c r="H4" s="1">
        <v>172.69</v>
      </c>
      <c r="I4" s="1">
        <v>252.3</v>
      </c>
      <c r="J4" s="1">
        <v>442.19</v>
      </c>
      <c r="K4" s="5">
        <v>0</v>
      </c>
      <c r="L4" s="1">
        <v>15.26</v>
      </c>
      <c r="M4" s="1">
        <v>5.15</v>
      </c>
      <c r="N4" s="1">
        <v>33.880000000000003</v>
      </c>
      <c r="O4" s="1">
        <v>921.48</v>
      </c>
      <c r="P4" s="8">
        <f>(O4-O5)/O5</f>
        <v>6.6132913735653415E-2</v>
      </c>
      <c r="Q4" s="8">
        <f>O4/$O$83</f>
        <v>6.8772927761035505E-3</v>
      </c>
      <c r="R4" s="1">
        <v>57.16</v>
      </c>
    </row>
    <row r="5" spans="1:18" x14ac:dyDescent="0.3">
      <c r="A5" s="1" t="s">
        <v>11</v>
      </c>
      <c r="B5" s="5">
        <v>0</v>
      </c>
      <c r="C5" s="5">
        <v>0</v>
      </c>
      <c r="D5" s="5">
        <v>0</v>
      </c>
      <c r="E5" s="5">
        <v>0</v>
      </c>
      <c r="F5" s="5">
        <v>0</v>
      </c>
      <c r="G5" s="1">
        <v>361.67</v>
      </c>
      <c r="H5" s="1">
        <v>133.97</v>
      </c>
      <c r="I5" s="1">
        <v>227.7</v>
      </c>
      <c r="J5" s="1">
        <v>432.76</v>
      </c>
      <c r="K5" s="5">
        <v>0</v>
      </c>
      <c r="L5" s="1">
        <v>36.76</v>
      </c>
      <c r="M5" s="1">
        <v>4.2</v>
      </c>
      <c r="N5" s="1">
        <v>28.93</v>
      </c>
      <c r="O5" s="1">
        <v>864.32</v>
      </c>
      <c r="P5" s="1"/>
      <c r="Q5" s="1"/>
      <c r="R5" s="1"/>
    </row>
    <row r="6" spans="1:18" x14ac:dyDescent="0.3">
      <c r="A6" s="1" t="s">
        <v>12</v>
      </c>
      <c r="B6" s="1">
        <v>1591.42</v>
      </c>
      <c r="C6" s="1">
        <v>181.52</v>
      </c>
      <c r="D6" s="1">
        <v>169.45</v>
      </c>
      <c r="E6" s="1">
        <v>12.07</v>
      </c>
      <c r="F6" s="1">
        <v>231.4</v>
      </c>
      <c r="G6" s="1">
        <v>2838.6</v>
      </c>
      <c r="H6" s="1">
        <v>1289.6300000000001</v>
      </c>
      <c r="I6" s="1">
        <v>1548.97</v>
      </c>
      <c r="J6" s="1">
        <v>2775.69</v>
      </c>
      <c r="K6" s="1">
        <v>8.26</v>
      </c>
      <c r="L6" s="1">
        <v>461.82</v>
      </c>
      <c r="M6" s="1">
        <v>101.17</v>
      </c>
      <c r="N6" s="1">
        <v>1145.69</v>
      </c>
      <c r="O6" s="1">
        <v>9335.57</v>
      </c>
      <c r="P6" s="8">
        <f>(O6-O7)/O7</f>
        <v>5.2729091325297718E-2</v>
      </c>
      <c r="Q6" s="8">
        <f>O6/$O$83</f>
        <v>6.9674271955776593E-2</v>
      </c>
      <c r="R6" s="1">
        <v>467.6</v>
      </c>
    </row>
    <row r="7" spans="1:18" x14ac:dyDescent="0.3">
      <c r="A7" s="1" t="s">
        <v>11</v>
      </c>
      <c r="B7" s="1">
        <v>1370.42</v>
      </c>
      <c r="C7" s="1">
        <v>158.09</v>
      </c>
      <c r="D7" s="1">
        <v>144.96</v>
      </c>
      <c r="E7" s="1">
        <v>13.13</v>
      </c>
      <c r="F7" s="1">
        <v>198.1</v>
      </c>
      <c r="G7" s="1">
        <v>2431.6799999999998</v>
      </c>
      <c r="H7" s="1">
        <v>1281.55</v>
      </c>
      <c r="I7" s="1">
        <v>1150.1300000000001</v>
      </c>
      <c r="J7" s="1">
        <v>3088.99</v>
      </c>
      <c r="K7" s="1">
        <v>6.33</v>
      </c>
      <c r="L7" s="1">
        <v>377.39</v>
      </c>
      <c r="M7" s="1">
        <v>115.25</v>
      </c>
      <c r="N7" s="1">
        <v>1121.72</v>
      </c>
      <c r="O7" s="1">
        <v>8867.9699999999993</v>
      </c>
      <c r="P7" s="1"/>
      <c r="Q7" s="1"/>
      <c r="R7" s="1"/>
    </row>
    <row r="8" spans="1:18" x14ac:dyDescent="0.3">
      <c r="A8" s="1" t="s">
        <v>13</v>
      </c>
      <c r="B8" s="1">
        <v>329.86</v>
      </c>
      <c r="C8" s="1">
        <v>78.319999999999993</v>
      </c>
      <c r="D8" s="1">
        <v>67.03</v>
      </c>
      <c r="E8" s="1">
        <v>11.3</v>
      </c>
      <c r="F8" s="1">
        <v>17.989999999999998</v>
      </c>
      <c r="G8" s="1">
        <v>2086.37</v>
      </c>
      <c r="H8" s="1">
        <v>989.55</v>
      </c>
      <c r="I8" s="1">
        <v>1096.81</v>
      </c>
      <c r="J8" s="1">
        <v>400.43</v>
      </c>
      <c r="K8" s="5">
        <v>0</v>
      </c>
      <c r="L8" s="1">
        <v>15.51</v>
      </c>
      <c r="M8" s="1">
        <v>81.040000000000006</v>
      </c>
      <c r="N8" s="1">
        <v>19.690000000000001</v>
      </c>
      <c r="O8" s="1">
        <v>3029.21</v>
      </c>
      <c r="P8" s="8">
        <f>(O8-O9)/O9</f>
        <v>-9.1574026036340544E-2</v>
      </c>
      <c r="Q8" s="8">
        <f>O8/$O$83</f>
        <v>2.2607939456418626E-2</v>
      </c>
      <c r="R8" s="1">
        <v>-305.36</v>
      </c>
    </row>
    <row r="9" spans="1:18" x14ac:dyDescent="0.3">
      <c r="A9" s="1" t="s">
        <v>11</v>
      </c>
      <c r="B9" s="1">
        <v>348.21</v>
      </c>
      <c r="C9" s="1">
        <v>69.739999999999995</v>
      </c>
      <c r="D9" s="1">
        <v>60.49</v>
      </c>
      <c r="E9" s="1">
        <v>9.26</v>
      </c>
      <c r="F9" s="1">
        <v>18.89</v>
      </c>
      <c r="G9" s="1">
        <v>1987.07</v>
      </c>
      <c r="H9" s="1">
        <v>832.71</v>
      </c>
      <c r="I9" s="1">
        <v>1154.3599999999999</v>
      </c>
      <c r="J9" s="1">
        <v>452.95</v>
      </c>
      <c r="K9" s="5">
        <v>0</v>
      </c>
      <c r="L9" s="1">
        <v>13.89</v>
      </c>
      <c r="M9" s="1">
        <v>157.79</v>
      </c>
      <c r="N9" s="1">
        <v>286.02</v>
      </c>
      <c r="O9" s="1">
        <v>3334.57</v>
      </c>
      <c r="P9" s="1"/>
      <c r="Q9" s="1"/>
      <c r="R9" s="1"/>
    </row>
    <row r="10" spans="1:18" x14ac:dyDescent="0.3">
      <c r="A10" s="1" t="s">
        <v>14</v>
      </c>
      <c r="B10" s="1">
        <v>392.65</v>
      </c>
      <c r="C10" s="1">
        <v>67.73</v>
      </c>
      <c r="D10" s="1">
        <v>67.73</v>
      </c>
      <c r="E10" s="5">
        <v>0</v>
      </c>
      <c r="F10" s="1">
        <v>46.03</v>
      </c>
      <c r="G10" s="1">
        <v>722.9</v>
      </c>
      <c r="H10" s="1">
        <v>343.9</v>
      </c>
      <c r="I10" s="1">
        <v>379</v>
      </c>
      <c r="J10" s="1">
        <v>668.2</v>
      </c>
      <c r="K10" s="5">
        <v>0</v>
      </c>
      <c r="L10" s="1">
        <v>33.47</v>
      </c>
      <c r="M10" s="1">
        <v>50.39</v>
      </c>
      <c r="N10" s="1">
        <v>224.68</v>
      </c>
      <c r="O10" s="1">
        <v>2206.0500000000002</v>
      </c>
      <c r="P10" s="8">
        <f>(O10-O11)/O11</f>
        <v>-8.5791129142544539E-2</v>
      </c>
      <c r="Q10" s="8">
        <f>O10/$O$83</f>
        <v>1.6464439519819463E-2</v>
      </c>
      <c r="R10" s="1">
        <v>-207.02</v>
      </c>
    </row>
    <row r="11" spans="1:18" x14ac:dyDescent="0.3">
      <c r="A11" s="1" t="s">
        <v>11</v>
      </c>
      <c r="B11" s="1">
        <v>298.31</v>
      </c>
      <c r="C11" s="1">
        <v>62.47</v>
      </c>
      <c r="D11" s="1">
        <v>62.47</v>
      </c>
      <c r="E11" s="5">
        <v>0</v>
      </c>
      <c r="F11" s="1">
        <v>46.55</v>
      </c>
      <c r="G11" s="1">
        <v>779.66</v>
      </c>
      <c r="H11" s="1">
        <v>341.61</v>
      </c>
      <c r="I11" s="1">
        <v>438.05</v>
      </c>
      <c r="J11" s="1">
        <v>978.91</v>
      </c>
      <c r="K11" s="5">
        <v>0</v>
      </c>
      <c r="L11" s="1">
        <v>28.57</v>
      </c>
      <c r="M11" s="1">
        <v>55.07</v>
      </c>
      <c r="N11" s="1">
        <v>163.53</v>
      </c>
      <c r="O11" s="1">
        <v>2413.0700000000002</v>
      </c>
      <c r="P11" s="1"/>
      <c r="Q11" s="1"/>
      <c r="R11" s="1"/>
    </row>
    <row r="12" spans="1:18" x14ac:dyDescent="0.3">
      <c r="A12" s="1" t="s">
        <v>15</v>
      </c>
      <c r="B12" s="1">
        <v>447.27</v>
      </c>
      <c r="C12" s="1">
        <v>31</v>
      </c>
      <c r="D12" s="1">
        <v>30.98</v>
      </c>
      <c r="E12" s="1">
        <v>0.02</v>
      </c>
      <c r="F12" s="1">
        <v>73.33</v>
      </c>
      <c r="G12" s="1">
        <v>2558.7800000000002</v>
      </c>
      <c r="H12" s="1">
        <v>956.25</v>
      </c>
      <c r="I12" s="1">
        <v>1602.53</v>
      </c>
      <c r="J12" s="1">
        <v>598.47</v>
      </c>
      <c r="K12" s="1">
        <v>0.93</v>
      </c>
      <c r="L12" s="1">
        <v>123.98</v>
      </c>
      <c r="M12" s="1">
        <v>182.88</v>
      </c>
      <c r="N12" s="1">
        <v>109.12</v>
      </c>
      <c r="O12" s="1">
        <v>4125.76</v>
      </c>
      <c r="P12" s="8">
        <f>(O12-O13)/O13</f>
        <v>0.12044233704301162</v>
      </c>
      <c r="Q12" s="8">
        <f>O12/$O$83</f>
        <v>3.0791834270887036E-2</v>
      </c>
      <c r="R12" s="1">
        <v>443.5</v>
      </c>
    </row>
    <row r="13" spans="1:18" x14ac:dyDescent="0.3">
      <c r="A13" s="1" t="s">
        <v>11</v>
      </c>
      <c r="B13" s="1">
        <v>292.88</v>
      </c>
      <c r="C13" s="1">
        <v>30.91</v>
      </c>
      <c r="D13" s="1">
        <v>30.91</v>
      </c>
      <c r="E13" s="5">
        <v>0</v>
      </c>
      <c r="F13" s="1">
        <v>47.44</v>
      </c>
      <c r="G13" s="1">
        <v>2261.61</v>
      </c>
      <c r="H13" s="1">
        <v>894.26</v>
      </c>
      <c r="I13" s="1">
        <v>1367.35</v>
      </c>
      <c r="J13" s="1">
        <v>579.25</v>
      </c>
      <c r="K13" s="5">
        <v>0</v>
      </c>
      <c r="L13" s="1">
        <v>57.73</v>
      </c>
      <c r="M13" s="1">
        <v>317.68</v>
      </c>
      <c r="N13" s="1">
        <v>94.76</v>
      </c>
      <c r="O13" s="1">
        <v>3682.26</v>
      </c>
      <c r="P13" s="1"/>
      <c r="Q13" s="1"/>
      <c r="R13" s="1"/>
    </row>
    <row r="14" spans="1:18" x14ac:dyDescent="0.3">
      <c r="A14" s="1" t="s">
        <v>16</v>
      </c>
      <c r="B14" s="1">
        <v>1107.6500000000001</v>
      </c>
      <c r="C14" s="1">
        <v>77.7</v>
      </c>
      <c r="D14" s="1">
        <v>73.62</v>
      </c>
      <c r="E14" s="1">
        <v>4.08</v>
      </c>
      <c r="F14" s="1">
        <v>174.07</v>
      </c>
      <c r="G14" s="1">
        <v>992.06</v>
      </c>
      <c r="H14" s="1">
        <v>640.01</v>
      </c>
      <c r="I14" s="1">
        <v>352.05</v>
      </c>
      <c r="J14" s="1">
        <v>2391.13</v>
      </c>
      <c r="K14" s="1">
        <v>3.62</v>
      </c>
      <c r="L14" s="1">
        <v>347.76</v>
      </c>
      <c r="M14" s="1">
        <v>243.94</v>
      </c>
      <c r="N14" s="1">
        <v>378.35</v>
      </c>
      <c r="O14" s="1">
        <v>5716.28</v>
      </c>
      <c r="P14" s="8">
        <f>(O14-O15)/O15</f>
        <v>-0.20035587736219895</v>
      </c>
      <c r="Q14" s="8">
        <f>O14/$O$83</f>
        <v>4.2662381332405692E-2</v>
      </c>
      <c r="R14" s="1">
        <v>-1432.25</v>
      </c>
    </row>
    <row r="15" spans="1:18" x14ac:dyDescent="0.3">
      <c r="A15" s="1" t="s">
        <v>11</v>
      </c>
      <c r="B15" s="1">
        <v>1078.27</v>
      </c>
      <c r="C15" s="1">
        <v>87.33</v>
      </c>
      <c r="D15" s="1">
        <v>77.760000000000005</v>
      </c>
      <c r="E15" s="1">
        <v>9.57</v>
      </c>
      <c r="F15" s="1">
        <v>150.43</v>
      </c>
      <c r="G15" s="1">
        <v>1475.09</v>
      </c>
      <c r="H15" s="1">
        <v>966.45</v>
      </c>
      <c r="I15" s="1">
        <v>508.63</v>
      </c>
      <c r="J15" s="1">
        <v>2536.4299999999998</v>
      </c>
      <c r="K15" s="1">
        <v>8.3000000000000007</v>
      </c>
      <c r="L15" s="1">
        <v>345.37</v>
      </c>
      <c r="M15" s="1">
        <v>189.5</v>
      </c>
      <c r="N15" s="1">
        <v>1277.82</v>
      </c>
      <c r="O15" s="1">
        <v>7148.53</v>
      </c>
      <c r="P15" s="1"/>
      <c r="Q15" s="1"/>
      <c r="R15" s="1"/>
    </row>
    <row r="16" spans="1:18" x14ac:dyDescent="0.3">
      <c r="A16" s="1" t="s">
        <v>17</v>
      </c>
      <c r="B16" s="1">
        <v>2006.55</v>
      </c>
      <c r="C16" s="1">
        <v>445.39</v>
      </c>
      <c r="D16" s="1">
        <v>393.88</v>
      </c>
      <c r="E16" s="1">
        <v>51.5</v>
      </c>
      <c r="F16" s="1">
        <v>501.22</v>
      </c>
      <c r="G16" s="1">
        <v>4129.16</v>
      </c>
      <c r="H16" s="1">
        <v>2137.58</v>
      </c>
      <c r="I16" s="1">
        <v>1991.58</v>
      </c>
      <c r="J16" s="1">
        <v>3640.89</v>
      </c>
      <c r="K16" s="1">
        <v>49.79</v>
      </c>
      <c r="L16" s="1">
        <v>485.39</v>
      </c>
      <c r="M16" s="1">
        <v>206.43</v>
      </c>
      <c r="N16" s="1">
        <v>935.15</v>
      </c>
      <c r="O16" s="1">
        <v>12399.96</v>
      </c>
      <c r="P16" s="8">
        <f>(O16-O17)/O17</f>
        <v>-1.5123463408938869E-2</v>
      </c>
      <c r="Q16" s="8">
        <f>O16/$O$83</f>
        <v>9.2544770729666381E-2</v>
      </c>
      <c r="R16" s="1">
        <v>-190.41</v>
      </c>
    </row>
    <row r="17" spans="1:18" x14ac:dyDescent="0.3">
      <c r="A17" s="1" t="s">
        <v>11</v>
      </c>
      <c r="B17" s="1">
        <v>1762.97</v>
      </c>
      <c r="C17" s="1">
        <v>473.5</v>
      </c>
      <c r="D17" s="1">
        <v>420.69</v>
      </c>
      <c r="E17" s="1">
        <v>52.81</v>
      </c>
      <c r="F17" s="1">
        <v>450.16</v>
      </c>
      <c r="G17" s="1">
        <v>4074.83</v>
      </c>
      <c r="H17" s="1">
        <v>2092.5</v>
      </c>
      <c r="I17" s="1">
        <v>1982.33</v>
      </c>
      <c r="J17" s="1">
        <v>3528.03</v>
      </c>
      <c r="K17" s="1">
        <v>69.64</v>
      </c>
      <c r="L17" s="1">
        <v>486.09</v>
      </c>
      <c r="M17" s="1">
        <v>284.14999999999998</v>
      </c>
      <c r="N17" s="1">
        <v>1461</v>
      </c>
      <c r="O17" s="1">
        <v>12590.37</v>
      </c>
      <c r="P17" s="1"/>
      <c r="Q17" s="1"/>
      <c r="R17" s="1"/>
    </row>
    <row r="18" spans="1:18" x14ac:dyDescent="0.3">
      <c r="A18" s="1" t="s">
        <v>18</v>
      </c>
      <c r="B18" s="1">
        <v>588.48</v>
      </c>
      <c r="C18" s="1">
        <v>183.78</v>
      </c>
      <c r="D18" s="1">
        <v>172.26</v>
      </c>
      <c r="E18" s="1">
        <v>11.53</v>
      </c>
      <c r="F18" s="1">
        <v>158.26</v>
      </c>
      <c r="G18" s="1">
        <v>1514.58</v>
      </c>
      <c r="H18" s="1">
        <v>727.88</v>
      </c>
      <c r="I18" s="1">
        <v>786.71</v>
      </c>
      <c r="J18" s="1">
        <v>397</v>
      </c>
      <c r="K18" s="5">
        <v>0</v>
      </c>
      <c r="L18" s="1">
        <v>138.15</v>
      </c>
      <c r="M18" s="1">
        <v>47.95</v>
      </c>
      <c r="N18" s="1">
        <v>614.91999999999996</v>
      </c>
      <c r="O18" s="1">
        <v>3643.14</v>
      </c>
      <c r="P18" s="8">
        <f>(O18-O19)/O19</f>
        <v>8.9957695828820641E-2</v>
      </c>
      <c r="Q18" s="8">
        <f>O18/$O$83</f>
        <v>2.7189890615459789E-2</v>
      </c>
      <c r="R18" s="1">
        <v>300.68</v>
      </c>
    </row>
    <row r="19" spans="1:18" x14ac:dyDescent="0.3">
      <c r="A19" s="1" t="s">
        <v>11</v>
      </c>
      <c r="B19" s="1">
        <v>479.62</v>
      </c>
      <c r="C19" s="1">
        <v>150.72999999999999</v>
      </c>
      <c r="D19" s="1">
        <v>142.53</v>
      </c>
      <c r="E19" s="1">
        <v>8.1999999999999993</v>
      </c>
      <c r="F19" s="1">
        <v>120.66</v>
      </c>
      <c r="G19" s="1">
        <v>1484.11</v>
      </c>
      <c r="H19" s="1">
        <v>706.41</v>
      </c>
      <c r="I19" s="1">
        <v>777.71</v>
      </c>
      <c r="J19" s="1">
        <v>391.34</v>
      </c>
      <c r="K19" s="5">
        <v>0</v>
      </c>
      <c r="L19" s="1">
        <v>117.78</v>
      </c>
      <c r="M19" s="1">
        <v>55.12</v>
      </c>
      <c r="N19" s="1">
        <v>543.09</v>
      </c>
      <c r="O19" s="1">
        <v>3342.46</v>
      </c>
      <c r="P19" s="1"/>
      <c r="Q19" s="1"/>
      <c r="R19" s="1"/>
    </row>
    <row r="20" spans="1:18" x14ac:dyDescent="0.3">
      <c r="A20" s="1" t="s">
        <v>19</v>
      </c>
      <c r="B20" s="5">
        <v>0</v>
      </c>
      <c r="C20" s="5">
        <v>0</v>
      </c>
      <c r="D20" s="5">
        <v>0</v>
      </c>
      <c r="E20" s="5">
        <v>0</v>
      </c>
      <c r="F20" s="5">
        <v>0</v>
      </c>
      <c r="G20" s="5">
        <v>0</v>
      </c>
      <c r="H20" s="5">
        <v>0</v>
      </c>
      <c r="I20" s="5">
        <v>0</v>
      </c>
      <c r="J20" s="5">
        <v>0</v>
      </c>
      <c r="K20" s="5">
        <v>0</v>
      </c>
      <c r="L20" s="5">
        <v>0</v>
      </c>
      <c r="M20" s="5">
        <v>0</v>
      </c>
      <c r="N20" s="1">
        <v>293.12</v>
      </c>
      <c r="O20" s="1">
        <v>293.12</v>
      </c>
      <c r="P20" s="8">
        <f>(O20-O21)/O21</f>
        <v>-0.22292622146814767</v>
      </c>
      <c r="Q20" s="8">
        <f>O20/$O$83</f>
        <v>2.1876460243645795E-3</v>
      </c>
      <c r="R20" s="1">
        <v>-84.09</v>
      </c>
    </row>
    <row r="21" spans="1:18" x14ac:dyDescent="0.3">
      <c r="A21" s="1" t="s">
        <v>11</v>
      </c>
      <c r="B21" s="5">
        <v>0</v>
      </c>
      <c r="C21" s="5">
        <v>0</v>
      </c>
      <c r="D21" s="5">
        <v>0</v>
      </c>
      <c r="E21" s="5">
        <v>0</v>
      </c>
      <c r="F21" s="5">
        <v>0</v>
      </c>
      <c r="G21" s="5">
        <v>0</v>
      </c>
      <c r="H21" s="5">
        <v>0</v>
      </c>
      <c r="I21" s="5">
        <v>0</v>
      </c>
      <c r="J21" s="5">
        <v>0</v>
      </c>
      <c r="K21" s="5">
        <v>0</v>
      </c>
      <c r="L21" s="5">
        <v>0</v>
      </c>
      <c r="M21" s="5">
        <v>0</v>
      </c>
      <c r="N21" s="1">
        <v>377.21</v>
      </c>
      <c r="O21" s="1">
        <v>377.21</v>
      </c>
      <c r="P21" s="1"/>
      <c r="Q21" s="1"/>
      <c r="R21" s="1"/>
    </row>
    <row r="22" spans="1:18" x14ac:dyDescent="0.3">
      <c r="A22" s="1" t="s">
        <v>20</v>
      </c>
      <c r="B22" s="1">
        <v>38.340000000000003</v>
      </c>
      <c r="C22" s="1">
        <v>10.47</v>
      </c>
      <c r="D22" s="1">
        <v>10.47</v>
      </c>
      <c r="E22" s="5">
        <v>0</v>
      </c>
      <c r="F22" s="1">
        <v>18.12</v>
      </c>
      <c r="G22" s="1">
        <v>730.23</v>
      </c>
      <c r="H22" s="1">
        <v>391.24</v>
      </c>
      <c r="I22" s="1">
        <v>338.98</v>
      </c>
      <c r="J22" s="1">
        <v>247.35</v>
      </c>
      <c r="K22" s="5">
        <v>0</v>
      </c>
      <c r="L22" s="1">
        <v>18.71</v>
      </c>
      <c r="M22" s="1">
        <v>9.61</v>
      </c>
      <c r="N22" s="1">
        <v>30.89</v>
      </c>
      <c r="O22" s="1">
        <v>1103.71</v>
      </c>
      <c r="P22" s="8">
        <f>(O22-O23)/O23</f>
        <v>0.16186115058687298</v>
      </c>
      <c r="Q22" s="8">
        <f>O22/$O$83</f>
        <v>8.23733212865526E-3</v>
      </c>
      <c r="R22" s="1">
        <v>153.76</v>
      </c>
    </row>
    <row r="23" spans="1:18" x14ac:dyDescent="0.3">
      <c r="A23" s="1" t="s">
        <v>11</v>
      </c>
      <c r="B23" s="1">
        <v>30.75</v>
      </c>
      <c r="C23" s="1">
        <v>14.74</v>
      </c>
      <c r="D23" s="1">
        <v>14.74</v>
      </c>
      <c r="E23" s="5">
        <v>0</v>
      </c>
      <c r="F23" s="1">
        <v>16.05</v>
      </c>
      <c r="G23" s="1">
        <v>704.09</v>
      </c>
      <c r="H23" s="1">
        <v>415.09</v>
      </c>
      <c r="I23" s="1">
        <v>289</v>
      </c>
      <c r="J23" s="1">
        <v>132.15</v>
      </c>
      <c r="K23" s="5">
        <v>0</v>
      </c>
      <c r="L23" s="1">
        <v>8.44</v>
      </c>
      <c r="M23" s="1">
        <v>11.97</v>
      </c>
      <c r="N23" s="1">
        <v>31.76</v>
      </c>
      <c r="O23" s="1">
        <v>949.95</v>
      </c>
      <c r="P23" s="1"/>
      <c r="Q23" s="1"/>
      <c r="R23" s="1"/>
    </row>
    <row r="24" spans="1:18" x14ac:dyDescent="0.3">
      <c r="A24" s="1" t="s">
        <v>21</v>
      </c>
      <c r="B24" s="1">
        <v>152.81</v>
      </c>
      <c r="C24" s="1">
        <v>17.93</v>
      </c>
      <c r="D24" s="1">
        <v>17.93</v>
      </c>
      <c r="E24" s="5">
        <v>0</v>
      </c>
      <c r="F24" s="1">
        <v>16.920000000000002</v>
      </c>
      <c r="G24" s="1">
        <v>779.58</v>
      </c>
      <c r="H24" s="1">
        <v>193.84</v>
      </c>
      <c r="I24" s="1">
        <v>585.74</v>
      </c>
      <c r="J24" s="1">
        <v>380.95</v>
      </c>
      <c r="K24" s="5">
        <v>0</v>
      </c>
      <c r="L24" s="1">
        <v>47.56</v>
      </c>
      <c r="M24" s="1">
        <v>22.78</v>
      </c>
      <c r="N24" s="1">
        <v>6.28</v>
      </c>
      <c r="O24" s="1">
        <v>1424.81</v>
      </c>
      <c r="P24" s="8">
        <f>(O24-O25)/O25</f>
        <v>9.6007692307692266E-2</v>
      </c>
      <c r="Q24" s="8">
        <f>O24/$O$83</f>
        <v>1.0633801623822653E-2</v>
      </c>
      <c r="R24" s="1">
        <v>124.81</v>
      </c>
    </row>
    <row r="25" spans="1:18" x14ac:dyDescent="0.3">
      <c r="A25" s="1" t="s">
        <v>11</v>
      </c>
      <c r="B25" s="1">
        <v>153.88</v>
      </c>
      <c r="C25" s="1">
        <v>17.34</v>
      </c>
      <c r="D25" s="1">
        <v>17.34</v>
      </c>
      <c r="E25" s="5">
        <v>0</v>
      </c>
      <c r="F25" s="1">
        <v>8.1999999999999993</v>
      </c>
      <c r="G25" s="1">
        <v>765.59</v>
      </c>
      <c r="H25" s="1">
        <v>223.7</v>
      </c>
      <c r="I25" s="1">
        <v>541.89</v>
      </c>
      <c r="J25" s="1">
        <v>300.08</v>
      </c>
      <c r="K25" s="5">
        <v>0</v>
      </c>
      <c r="L25" s="1">
        <v>39.76</v>
      </c>
      <c r="M25" s="1">
        <v>12.43</v>
      </c>
      <c r="N25" s="1">
        <v>2.72</v>
      </c>
      <c r="O25" s="1">
        <v>1300</v>
      </c>
      <c r="P25" s="1"/>
      <c r="Q25" s="1"/>
      <c r="R25" s="1"/>
    </row>
    <row r="26" spans="1:18" x14ac:dyDescent="0.3">
      <c r="A26" s="1" t="s">
        <v>22</v>
      </c>
      <c r="B26" s="1">
        <v>831.84</v>
      </c>
      <c r="C26" s="1">
        <v>130.56</v>
      </c>
      <c r="D26" s="1">
        <v>53.09</v>
      </c>
      <c r="E26" s="1">
        <v>77.459999999999994</v>
      </c>
      <c r="F26" s="1">
        <v>200.98</v>
      </c>
      <c r="G26" s="1">
        <v>2032.56</v>
      </c>
      <c r="H26" s="1">
        <v>639.14</v>
      </c>
      <c r="I26" s="1">
        <v>1393.43</v>
      </c>
      <c r="J26" s="1">
        <v>3030.56</v>
      </c>
      <c r="K26" s="1">
        <v>24.51</v>
      </c>
      <c r="L26" s="1">
        <v>125.25</v>
      </c>
      <c r="M26" s="1">
        <v>400.49</v>
      </c>
      <c r="N26" s="1">
        <v>253.67</v>
      </c>
      <c r="O26" s="1">
        <v>7030.42</v>
      </c>
      <c r="P26" s="8">
        <f>(O26-O27)/O27</f>
        <v>0.11819559778537336</v>
      </c>
      <c r="Q26" s="8">
        <f>O26/$O$83</f>
        <v>5.2470218213063684E-2</v>
      </c>
      <c r="R26" s="1">
        <v>743.13</v>
      </c>
    </row>
    <row r="27" spans="1:18" x14ac:dyDescent="0.3">
      <c r="A27" s="1" t="s">
        <v>11</v>
      </c>
      <c r="B27" s="1">
        <v>606.57000000000005</v>
      </c>
      <c r="C27" s="1">
        <v>139.24</v>
      </c>
      <c r="D27" s="1">
        <v>59.64</v>
      </c>
      <c r="E27" s="1">
        <v>79.599999999999994</v>
      </c>
      <c r="F27" s="1">
        <v>175.49</v>
      </c>
      <c r="G27" s="1">
        <v>1858.5</v>
      </c>
      <c r="H27" s="1">
        <v>593.14</v>
      </c>
      <c r="I27" s="1">
        <v>1265.3599999999999</v>
      </c>
      <c r="J27" s="1">
        <v>2645.67</v>
      </c>
      <c r="K27" s="1">
        <v>24.31</v>
      </c>
      <c r="L27" s="1">
        <v>154.41999999999999</v>
      </c>
      <c r="M27" s="1">
        <v>423.94</v>
      </c>
      <c r="N27" s="1">
        <v>259.14999999999998</v>
      </c>
      <c r="O27" s="1">
        <v>6287.29</v>
      </c>
      <c r="P27" s="1"/>
      <c r="Q27" s="1"/>
      <c r="R27" s="1"/>
    </row>
    <row r="28" spans="1:18" x14ac:dyDescent="0.3">
      <c r="A28" s="1" t="s">
        <v>23</v>
      </c>
      <c r="B28" s="1">
        <v>-0.28999999999999998</v>
      </c>
      <c r="C28" s="5">
        <v>0</v>
      </c>
      <c r="D28" s="5">
        <v>0</v>
      </c>
      <c r="E28" s="5">
        <v>0</v>
      </c>
      <c r="F28" s="5">
        <v>0</v>
      </c>
      <c r="G28" s="1">
        <v>0.36</v>
      </c>
      <c r="H28" s="5">
        <v>0</v>
      </c>
      <c r="I28" s="1">
        <v>0.36</v>
      </c>
      <c r="J28" s="1">
        <v>45.94</v>
      </c>
      <c r="K28" s="5">
        <v>0</v>
      </c>
      <c r="L28" s="5">
        <v>0</v>
      </c>
      <c r="M28" s="1">
        <v>1.3</v>
      </c>
      <c r="N28" s="5">
        <v>0</v>
      </c>
      <c r="O28" s="1">
        <v>47.31</v>
      </c>
      <c r="P28" s="8">
        <f>(O28-O29)/O29</f>
        <v>1.1681943171402385</v>
      </c>
      <c r="Q28" s="8">
        <f>O28/$O$83</f>
        <v>3.5308929248324325E-4</v>
      </c>
      <c r="R28" s="1">
        <v>25.49</v>
      </c>
    </row>
    <row r="29" spans="1:18" x14ac:dyDescent="0.3">
      <c r="A29" s="1" t="s">
        <v>11</v>
      </c>
      <c r="B29" s="1">
        <v>-0.31</v>
      </c>
      <c r="C29" s="5">
        <v>0</v>
      </c>
      <c r="D29" s="5">
        <v>0</v>
      </c>
      <c r="E29" s="5">
        <v>0</v>
      </c>
      <c r="F29" s="5">
        <v>0</v>
      </c>
      <c r="G29" s="1">
        <v>1.17</v>
      </c>
      <c r="H29" s="1">
        <v>0.03</v>
      </c>
      <c r="I29" s="1">
        <v>1.1299999999999999</v>
      </c>
      <c r="J29" s="1">
        <v>20.98</v>
      </c>
      <c r="K29" s="5">
        <v>0</v>
      </c>
      <c r="L29" s="5">
        <v>0</v>
      </c>
      <c r="M29" s="1">
        <v>-0.01</v>
      </c>
      <c r="N29" s="5">
        <v>0</v>
      </c>
      <c r="O29" s="1">
        <v>21.82</v>
      </c>
      <c r="P29" s="1"/>
      <c r="Q29" s="1"/>
      <c r="R29" s="1"/>
    </row>
    <row r="30" spans="1:18" x14ac:dyDescent="0.3">
      <c r="A30" s="1" t="s">
        <v>24</v>
      </c>
      <c r="B30" s="1">
        <v>7.92</v>
      </c>
      <c r="C30" s="1">
        <v>-0.09</v>
      </c>
      <c r="D30" s="1">
        <v>-0.09</v>
      </c>
      <c r="E30" s="5">
        <v>0</v>
      </c>
      <c r="F30" s="1">
        <v>0.39</v>
      </c>
      <c r="G30" s="1">
        <v>25.22</v>
      </c>
      <c r="H30" s="1">
        <v>11.86</v>
      </c>
      <c r="I30" s="1">
        <v>13.36</v>
      </c>
      <c r="J30" s="1">
        <v>2.2999999999999998</v>
      </c>
      <c r="K30" s="5">
        <v>0</v>
      </c>
      <c r="L30" s="1">
        <v>35.119999999999997</v>
      </c>
      <c r="M30" s="1">
        <v>0.63</v>
      </c>
      <c r="N30" s="1">
        <v>0.1</v>
      </c>
      <c r="O30" s="1">
        <v>71.59</v>
      </c>
      <c r="P30" s="8">
        <f>(O30-O31)/O31</f>
        <v>-0.65001222195062336</v>
      </c>
      <c r="Q30" s="8">
        <f>O30/$O$83</f>
        <v>5.3429850874815862E-4</v>
      </c>
      <c r="R30" s="1">
        <v>-132.96</v>
      </c>
    </row>
    <row r="31" spans="1:18" x14ac:dyDescent="0.3">
      <c r="A31" s="1" t="s">
        <v>11</v>
      </c>
      <c r="B31" s="1">
        <v>7.58</v>
      </c>
      <c r="C31" s="1">
        <v>7.0000000000000007E-2</v>
      </c>
      <c r="D31" s="1">
        <v>7.0000000000000007E-2</v>
      </c>
      <c r="E31" s="5">
        <v>0</v>
      </c>
      <c r="F31" s="1">
        <v>0.71</v>
      </c>
      <c r="G31" s="1">
        <v>147.51</v>
      </c>
      <c r="H31" s="1">
        <v>47.22</v>
      </c>
      <c r="I31" s="1">
        <v>100.29</v>
      </c>
      <c r="J31" s="1">
        <v>20.96</v>
      </c>
      <c r="K31" s="5">
        <v>0</v>
      </c>
      <c r="L31" s="1">
        <v>27.48</v>
      </c>
      <c r="M31" s="1">
        <v>0.17</v>
      </c>
      <c r="N31" s="1">
        <v>7.0000000000000007E-2</v>
      </c>
      <c r="O31" s="1">
        <v>204.55</v>
      </c>
      <c r="P31" s="1"/>
      <c r="Q31" s="1"/>
      <c r="R31" s="1"/>
    </row>
    <row r="32" spans="1:18" x14ac:dyDescent="0.3">
      <c r="A32" s="1" t="s">
        <v>25</v>
      </c>
      <c r="B32" s="1">
        <v>832.54</v>
      </c>
      <c r="C32" s="1">
        <v>71.66</v>
      </c>
      <c r="D32" s="1">
        <v>70</v>
      </c>
      <c r="E32" s="1">
        <v>1.66</v>
      </c>
      <c r="F32" s="1">
        <v>213.35</v>
      </c>
      <c r="G32" s="1">
        <v>1780.47</v>
      </c>
      <c r="H32" s="1">
        <v>867.54</v>
      </c>
      <c r="I32" s="1">
        <v>912.93</v>
      </c>
      <c r="J32" s="1">
        <v>1256.6600000000001</v>
      </c>
      <c r="K32" s="1">
        <v>1.0900000000000001</v>
      </c>
      <c r="L32" s="1">
        <v>46.82</v>
      </c>
      <c r="M32" s="1">
        <v>159.91999999999999</v>
      </c>
      <c r="N32" s="1">
        <v>867.4</v>
      </c>
      <c r="O32" s="1">
        <v>5229.91</v>
      </c>
      <c r="P32" s="8">
        <f>(O32-O33)/O33</f>
        <v>-1.6483123838753215E-2</v>
      </c>
      <c r="Q32" s="8">
        <f>O32/$O$83</f>
        <v>3.9032450256838692E-2</v>
      </c>
      <c r="R32" s="1">
        <v>-87.65</v>
      </c>
    </row>
    <row r="33" spans="1:18" x14ac:dyDescent="0.3">
      <c r="A33" s="1" t="s">
        <v>11</v>
      </c>
      <c r="B33" s="1">
        <v>755.13</v>
      </c>
      <c r="C33" s="1">
        <v>73.16</v>
      </c>
      <c r="D33" s="1">
        <v>69.84</v>
      </c>
      <c r="E33" s="1">
        <v>3.32</v>
      </c>
      <c r="F33" s="1">
        <v>211.18</v>
      </c>
      <c r="G33" s="1">
        <v>1669.69</v>
      </c>
      <c r="H33" s="1">
        <v>746.15</v>
      </c>
      <c r="I33" s="1">
        <v>923.53</v>
      </c>
      <c r="J33" s="1">
        <v>951.19</v>
      </c>
      <c r="K33" s="1">
        <v>12.47</v>
      </c>
      <c r="L33" s="1">
        <v>40.78</v>
      </c>
      <c r="M33" s="1">
        <v>109.84</v>
      </c>
      <c r="N33" s="1">
        <v>1494.13</v>
      </c>
      <c r="O33" s="1">
        <v>5317.56</v>
      </c>
      <c r="P33" s="1"/>
      <c r="Q33" s="1"/>
      <c r="R33" s="1"/>
    </row>
    <row r="34" spans="1:18" x14ac:dyDescent="0.3">
      <c r="A34" s="1" t="s">
        <v>26</v>
      </c>
      <c r="B34" s="1">
        <v>213.68</v>
      </c>
      <c r="C34" s="1">
        <v>34.299999999999997</v>
      </c>
      <c r="D34" s="1">
        <v>34.25</v>
      </c>
      <c r="E34" s="1">
        <v>0.05</v>
      </c>
      <c r="F34" s="1">
        <v>37.119999999999997</v>
      </c>
      <c r="G34" s="1">
        <v>1049.6400000000001</v>
      </c>
      <c r="H34" s="1">
        <v>356.64</v>
      </c>
      <c r="I34" s="1">
        <v>693</v>
      </c>
      <c r="J34" s="1">
        <v>497</v>
      </c>
      <c r="K34" s="5">
        <v>0</v>
      </c>
      <c r="L34" s="1">
        <v>11.69</v>
      </c>
      <c r="M34" s="1">
        <v>31.03</v>
      </c>
      <c r="N34" s="1">
        <v>10.61</v>
      </c>
      <c r="O34" s="1">
        <v>1885.07</v>
      </c>
      <c r="P34" s="8">
        <f>(O34-O35)/O35</f>
        <v>0.15487633786077057</v>
      </c>
      <c r="Q34" s="8">
        <f>O34/$O$83</f>
        <v>1.4068865622096539E-2</v>
      </c>
      <c r="R34" s="1">
        <v>252.8</v>
      </c>
    </row>
    <row r="35" spans="1:18" x14ac:dyDescent="0.3">
      <c r="A35" s="1" t="s">
        <v>11</v>
      </c>
      <c r="B35" s="1">
        <v>163.88</v>
      </c>
      <c r="C35" s="1">
        <v>28.54</v>
      </c>
      <c r="D35" s="1">
        <v>28.54</v>
      </c>
      <c r="E35" s="5">
        <v>0</v>
      </c>
      <c r="F35" s="1">
        <v>30.81</v>
      </c>
      <c r="G35" s="1">
        <v>1016.33</v>
      </c>
      <c r="H35" s="1">
        <v>324.68</v>
      </c>
      <c r="I35" s="1">
        <v>691.65</v>
      </c>
      <c r="J35" s="1">
        <v>345.28</v>
      </c>
      <c r="K35" s="5">
        <v>0</v>
      </c>
      <c r="L35" s="1">
        <v>8.6300000000000008</v>
      </c>
      <c r="M35" s="1">
        <v>31.86</v>
      </c>
      <c r="N35" s="1">
        <v>6.94</v>
      </c>
      <c r="O35" s="1">
        <v>1632.27</v>
      </c>
      <c r="P35" s="1"/>
      <c r="Q35" s="1"/>
      <c r="R35" s="1"/>
    </row>
    <row r="36" spans="1:18" x14ac:dyDescent="0.3">
      <c r="A36" s="1" t="s">
        <v>27</v>
      </c>
      <c r="B36" s="1">
        <v>851.74</v>
      </c>
      <c r="C36" s="1">
        <v>48.43</v>
      </c>
      <c r="D36" s="1">
        <v>48.43</v>
      </c>
      <c r="E36" s="5">
        <v>0</v>
      </c>
      <c r="F36" s="1">
        <v>80.91</v>
      </c>
      <c r="G36" s="1">
        <v>1912.55</v>
      </c>
      <c r="H36" s="1">
        <v>890.96</v>
      </c>
      <c r="I36" s="1">
        <v>1021.59</v>
      </c>
      <c r="J36" s="1">
        <v>1367.47</v>
      </c>
      <c r="K36" s="1">
        <v>0.21</v>
      </c>
      <c r="L36" s="1">
        <v>56.73</v>
      </c>
      <c r="M36" s="1">
        <v>672.19</v>
      </c>
      <c r="N36" s="1">
        <v>990.81</v>
      </c>
      <c r="O36" s="1">
        <v>5981.04</v>
      </c>
      <c r="P36" s="8">
        <f>(O36-O37)/O37</f>
        <v>0.15100127396379784</v>
      </c>
      <c r="Q36" s="8">
        <f>O36/$O$83</f>
        <v>4.4638367827393298E-2</v>
      </c>
      <c r="R36" s="1">
        <v>784.66</v>
      </c>
    </row>
    <row r="37" spans="1:18" x14ac:dyDescent="0.3">
      <c r="A37" s="1" t="s">
        <v>11</v>
      </c>
      <c r="B37" s="1">
        <v>794.13</v>
      </c>
      <c r="C37" s="1">
        <v>48.49</v>
      </c>
      <c r="D37" s="1">
        <v>48.49</v>
      </c>
      <c r="E37" s="5">
        <v>0</v>
      </c>
      <c r="F37" s="1">
        <v>71.52</v>
      </c>
      <c r="G37" s="1">
        <v>1609.56</v>
      </c>
      <c r="H37" s="1">
        <v>725.68</v>
      </c>
      <c r="I37" s="1">
        <v>883.88</v>
      </c>
      <c r="J37" s="1">
        <v>990.91</v>
      </c>
      <c r="K37" s="1">
        <v>0.04</v>
      </c>
      <c r="L37" s="1">
        <v>42.22</v>
      </c>
      <c r="M37" s="1">
        <v>465.97</v>
      </c>
      <c r="N37" s="1">
        <v>1173.54</v>
      </c>
      <c r="O37" s="1">
        <v>5196.38</v>
      </c>
      <c r="P37" s="1"/>
      <c r="Q37" s="1"/>
      <c r="R37" s="1"/>
    </row>
    <row r="38" spans="1:18" x14ac:dyDescent="0.3">
      <c r="A38" s="1" t="s">
        <v>28</v>
      </c>
      <c r="B38" s="1">
        <v>52.83</v>
      </c>
      <c r="C38" s="1">
        <v>2.14</v>
      </c>
      <c r="D38" s="1">
        <v>2.14</v>
      </c>
      <c r="E38" s="5">
        <v>0</v>
      </c>
      <c r="F38" s="1">
        <v>11.18</v>
      </c>
      <c r="G38" s="1">
        <v>1531.09</v>
      </c>
      <c r="H38" s="1">
        <v>358.74</v>
      </c>
      <c r="I38" s="1">
        <v>1172.3499999999999</v>
      </c>
      <c r="J38" s="1">
        <v>5.57</v>
      </c>
      <c r="K38" s="5">
        <v>0</v>
      </c>
      <c r="L38" s="1">
        <v>4.5</v>
      </c>
      <c r="M38" s="1">
        <v>54.07</v>
      </c>
      <c r="N38" s="1">
        <v>22.09</v>
      </c>
      <c r="O38" s="1">
        <v>1683.47</v>
      </c>
      <c r="P38" s="8">
        <f>(O38-O39)/O39</f>
        <v>0.30947176826564832</v>
      </c>
      <c r="Q38" s="8">
        <f>O38/$O$83</f>
        <v>1.256426191538291E-2</v>
      </c>
      <c r="R38" s="1">
        <v>397.86</v>
      </c>
    </row>
    <row r="39" spans="1:18" x14ac:dyDescent="0.3">
      <c r="A39" s="1" t="s">
        <v>11</v>
      </c>
      <c r="B39" s="1">
        <v>44.81</v>
      </c>
      <c r="C39" s="1">
        <v>1.84</v>
      </c>
      <c r="D39" s="1">
        <v>1.84</v>
      </c>
      <c r="E39" s="5">
        <v>0</v>
      </c>
      <c r="F39" s="1">
        <v>9.5399999999999991</v>
      </c>
      <c r="G39" s="1">
        <v>1171.47</v>
      </c>
      <c r="H39" s="1">
        <v>270.05</v>
      </c>
      <c r="I39" s="1">
        <v>901.43</v>
      </c>
      <c r="J39" s="1">
        <v>1.25</v>
      </c>
      <c r="K39" s="5">
        <v>0</v>
      </c>
      <c r="L39" s="1">
        <v>4.01</v>
      </c>
      <c r="M39" s="1">
        <v>44.77</v>
      </c>
      <c r="N39" s="1">
        <v>7.91</v>
      </c>
      <c r="O39" s="1">
        <v>1285.6099999999999</v>
      </c>
      <c r="P39" s="1"/>
      <c r="Q39" s="1"/>
      <c r="R39" s="1"/>
    </row>
    <row r="40" spans="1:18" x14ac:dyDescent="0.3">
      <c r="A40" s="1" t="s">
        <v>29</v>
      </c>
      <c r="B40" s="1">
        <v>1266.58</v>
      </c>
      <c r="C40" s="1">
        <v>344.77</v>
      </c>
      <c r="D40" s="1">
        <v>334.13</v>
      </c>
      <c r="E40" s="1">
        <v>10.64</v>
      </c>
      <c r="F40" s="1">
        <v>151.4</v>
      </c>
      <c r="G40" s="1">
        <v>3504.25</v>
      </c>
      <c r="H40" s="1">
        <v>1655.73</v>
      </c>
      <c r="I40" s="1">
        <v>1848.51</v>
      </c>
      <c r="J40" s="1">
        <v>1654.35</v>
      </c>
      <c r="K40" s="1">
        <v>69.77</v>
      </c>
      <c r="L40" s="1">
        <v>394.62</v>
      </c>
      <c r="M40" s="1">
        <v>99.31</v>
      </c>
      <c r="N40" s="1">
        <v>394.24</v>
      </c>
      <c r="O40" s="1">
        <v>7879.28</v>
      </c>
      <c r="P40" s="8">
        <f>(O40-O41)/O41</f>
        <v>9.5698849967320629E-2</v>
      </c>
      <c r="Q40" s="8">
        <f>O40/$O$83</f>
        <v>5.8805525269020685E-2</v>
      </c>
      <c r="R40" s="1">
        <v>688.18</v>
      </c>
    </row>
    <row r="41" spans="1:18" x14ac:dyDescent="0.3">
      <c r="A41" s="1" t="s">
        <v>11</v>
      </c>
      <c r="B41" s="1">
        <v>1189.44</v>
      </c>
      <c r="C41" s="1">
        <v>313.89</v>
      </c>
      <c r="D41" s="1">
        <v>308.56</v>
      </c>
      <c r="E41" s="1">
        <v>5.33</v>
      </c>
      <c r="F41" s="1">
        <v>130.19999999999999</v>
      </c>
      <c r="G41" s="1">
        <v>3309.52</v>
      </c>
      <c r="H41" s="1">
        <v>1473.11</v>
      </c>
      <c r="I41" s="1">
        <v>1836.42</v>
      </c>
      <c r="J41" s="1">
        <v>1458.45</v>
      </c>
      <c r="K41" s="1">
        <v>71.69</v>
      </c>
      <c r="L41" s="1">
        <v>386.11</v>
      </c>
      <c r="M41" s="1">
        <v>100.58</v>
      </c>
      <c r="N41" s="1">
        <v>231.21</v>
      </c>
      <c r="O41" s="1">
        <v>7191.1</v>
      </c>
      <c r="P41" s="1"/>
      <c r="Q41" s="1"/>
      <c r="R41" s="1"/>
    </row>
    <row r="42" spans="1:18" x14ac:dyDescent="0.3">
      <c r="A42" s="1" t="s">
        <v>30</v>
      </c>
      <c r="B42" s="1">
        <v>2510.87</v>
      </c>
      <c r="C42" s="1">
        <v>452.5</v>
      </c>
      <c r="D42" s="1">
        <v>220.72</v>
      </c>
      <c r="E42" s="1">
        <v>231.78</v>
      </c>
      <c r="F42" s="1">
        <v>461.57</v>
      </c>
      <c r="G42" s="1">
        <v>3820.12</v>
      </c>
      <c r="H42" s="1">
        <v>1406.74</v>
      </c>
      <c r="I42" s="1">
        <v>2413.38</v>
      </c>
      <c r="J42" s="1">
        <v>9680.69</v>
      </c>
      <c r="K42" s="1">
        <v>146</v>
      </c>
      <c r="L42" s="1">
        <v>277.74</v>
      </c>
      <c r="M42" s="1">
        <v>329.87</v>
      </c>
      <c r="N42" s="1">
        <v>953.12</v>
      </c>
      <c r="O42" s="1">
        <v>18632.48</v>
      </c>
      <c r="P42" s="8">
        <f>(O42-O43)/O43</f>
        <v>0.14663955632247855</v>
      </c>
      <c r="Q42" s="8">
        <f>O42/$O$83</f>
        <v>0.13906001226819234</v>
      </c>
      <c r="R42" s="1">
        <v>2382.84</v>
      </c>
    </row>
    <row r="43" spans="1:18" x14ac:dyDescent="0.3">
      <c r="A43" s="1" t="s">
        <v>11</v>
      </c>
      <c r="B43" s="1">
        <v>1804.98</v>
      </c>
      <c r="C43" s="1">
        <v>439.25</v>
      </c>
      <c r="D43" s="1">
        <v>184.35</v>
      </c>
      <c r="E43" s="1">
        <v>254.9</v>
      </c>
      <c r="F43" s="1">
        <v>390.5</v>
      </c>
      <c r="G43" s="1">
        <v>3812.06</v>
      </c>
      <c r="H43" s="1">
        <v>1375.55</v>
      </c>
      <c r="I43" s="1">
        <v>2436.52</v>
      </c>
      <c r="J43" s="1">
        <v>8289.19</v>
      </c>
      <c r="K43" s="1">
        <v>139.38</v>
      </c>
      <c r="L43" s="1">
        <v>270.68</v>
      </c>
      <c r="M43" s="1">
        <v>311.45</v>
      </c>
      <c r="N43" s="1">
        <v>792.14</v>
      </c>
      <c r="O43" s="1">
        <v>16249.64</v>
      </c>
      <c r="P43" s="1"/>
      <c r="Q43" s="1"/>
      <c r="R43" s="1"/>
    </row>
    <row r="44" spans="1:18" x14ac:dyDescent="0.3">
      <c r="A44" s="1" t="s">
        <v>31</v>
      </c>
      <c r="B44" s="1">
        <v>1061.3900000000001</v>
      </c>
      <c r="C44" s="1">
        <v>253.51</v>
      </c>
      <c r="D44" s="1">
        <v>103.37</v>
      </c>
      <c r="E44" s="1">
        <v>150.13999999999999</v>
      </c>
      <c r="F44" s="1">
        <v>194.34</v>
      </c>
      <c r="G44" s="1">
        <v>1638.78</v>
      </c>
      <c r="H44" s="1">
        <v>523.4</v>
      </c>
      <c r="I44" s="1">
        <v>1115.3800000000001</v>
      </c>
      <c r="J44" s="1">
        <v>3648.53</v>
      </c>
      <c r="K44" s="1">
        <v>71.680000000000007</v>
      </c>
      <c r="L44" s="1">
        <v>65.3</v>
      </c>
      <c r="M44" s="1">
        <v>1928.34</v>
      </c>
      <c r="N44" s="1">
        <v>239.61</v>
      </c>
      <c r="O44" s="1">
        <v>9101.48</v>
      </c>
      <c r="P44" s="8">
        <f>(O44-O45)/O45</f>
        <v>0.14290091404647959</v>
      </c>
      <c r="Q44" s="8">
        <f>O44/$O$83</f>
        <v>6.7927185240972063E-2</v>
      </c>
      <c r="R44" s="1">
        <v>1137.99</v>
      </c>
    </row>
    <row r="45" spans="1:18" x14ac:dyDescent="0.3">
      <c r="A45" s="1" t="s">
        <v>11</v>
      </c>
      <c r="B45" s="1">
        <v>863.49</v>
      </c>
      <c r="C45" s="1">
        <v>208.1</v>
      </c>
      <c r="D45" s="1">
        <v>102.38</v>
      </c>
      <c r="E45" s="1">
        <v>105.72</v>
      </c>
      <c r="F45" s="1">
        <v>171.61</v>
      </c>
      <c r="G45" s="1">
        <v>1548.48</v>
      </c>
      <c r="H45" s="1">
        <v>482.09</v>
      </c>
      <c r="I45" s="1">
        <v>1066.3900000000001</v>
      </c>
      <c r="J45" s="1">
        <v>3373.97</v>
      </c>
      <c r="K45" s="1">
        <v>68.58</v>
      </c>
      <c r="L45" s="1">
        <v>63.56</v>
      </c>
      <c r="M45" s="1">
        <v>820.81</v>
      </c>
      <c r="N45" s="1">
        <v>844.89</v>
      </c>
      <c r="O45" s="1">
        <v>7963.49</v>
      </c>
      <c r="P45" s="1"/>
      <c r="Q45" s="1"/>
      <c r="R45" s="1"/>
    </row>
    <row r="46" spans="1:18" x14ac:dyDescent="0.3">
      <c r="A46" s="1" t="s">
        <v>32</v>
      </c>
      <c r="B46" s="1">
        <v>1108.51</v>
      </c>
      <c r="C46" s="1">
        <v>203.49</v>
      </c>
      <c r="D46" s="1">
        <v>91.4</v>
      </c>
      <c r="E46" s="1">
        <v>112.09</v>
      </c>
      <c r="F46" s="1">
        <v>216.22</v>
      </c>
      <c r="G46" s="1">
        <v>3845.15</v>
      </c>
      <c r="H46" s="1">
        <v>847.65</v>
      </c>
      <c r="I46" s="1">
        <v>2997.5</v>
      </c>
      <c r="J46" s="1">
        <v>3275.39</v>
      </c>
      <c r="K46" s="1">
        <v>12.14</v>
      </c>
      <c r="L46" s="1">
        <v>138.88999999999999</v>
      </c>
      <c r="M46" s="1">
        <v>193.72</v>
      </c>
      <c r="N46" s="1">
        <v>313.92</v>
      </c>
      <c r="O46" s="1">
        <v>9307.43</v>
      </c>
      <c r="P46" s="8">
        <f>(O46-O47)/O47</f>
        <v>6.3848537461580618E-2</v>
      </c>
      <c r="Q46" s="8">
        <f>O46/$O$83</f>
        <v>6.9464254355047828E-2</v>
      </c>
      <c r="R46" s="1">
        <v>558.6</v>
      </c>
    </row>
    <row r="47" spans="1:18" x14ac:dyDescent="0.3">
      <c r="A47" s="1" t="s">
        <v>11</v>
      </c>
      <c r="B47" s="1">
        <v>859.63</v>
      </c>
      <c r="C47" s="1">
        <v>188.48</v>
      </c>
      <c r="D47" s="1">
        <v>81.37</v>
      </c>
      <c r="E47" s="1">
        <v>107.11</v>
      </c>
      <c r="F47" s="1">
        <v>238.59</v>
      </c>
      <c r="G47" s="1">
        <v>2910.58</v>
      </c>
      <c r="H47" s="1">
        <v>835.74</v>
      </c>
      <c r="I47" s="1">
        <v>2074.84</v>
      </c>
      <c r="J47" s="1">
        <v>3730.58</v>
      </c>
      <c r="K47" s="1">
        <v>14.55</v>
      </c>
      <c r="L47" s="1">
        <v>139.96</v>
      </c>
      <c r="M47" s="1">
        <v>204.71</v>
      </c>
      <c r="N47" s="1">
        <v>461.75</v>
      </c>
      <c r="O47" s="1">
        <v>8748.83</v>
      </c>
      <c r="P47" s="1"/>
      <c r="Q47" s="1"/>
      <c r="R47" s="1"/>
    </row>
    <row r="48" spans="1:18" x14ac:dyDescent="0.3">
      <c r="A48" s="1" t="s">
        <v>33</v>
      </c>
      <c r="B48" s="1">
        <v>183.93</v>
      </c>
      <c r="C48" s="1">
        <v>30.93</v>
      </c>
      <c r="D48" s="1">
        <v>20.69</v>
      </c>
      <c r="E48" s="1">
        <v>10.24</v>
      </c>
      <c r="F48" s="1">
        <v>7.13</v>
      </c>
      <c r="G48" s="1">
        <v>1157.3900000000001</v>
      </c>
      <c r="H48" s="1">
        <v>533.51</v>
      </c>
      <c r="I48" s="1">
        <v>623.89</v>
      </c>
      <c r="J48" s="1">
        <v>675.21</v>
      </c>
      <c r="K48" s="5">
        <v>0</v>
      </c>
      <c r="L48" s="1">
        <v>14.09</v>
      </c>
      <c r="M48" s="1">
        <v>77.48</v>
      </c>
      <c r="N48" s="1">
        <v>232.05</v>
      </c>
      <c r="O48" s="1">
        <v>2378.2199999999998</v>
      </c>
      <c r="P48" s="8">
        <f>(O48-O49)/O49</f>
        <v>0.11880959885589001</v>
      </c>
      <c r="Q48" s="8">
        <f>O48/$O$83</f>
        <v>1.7749397953276232E-2</v>
      </c>
      <c r="R48" s="1">
        <v>252.55</v>
      </c>
    </row>
    <row r="49" spans="1:18" x14ac:dyDescent="0.3">
      <c r="A49" s="1" t="s">
        <v>11</v>
      </c>
      <c r="B49" s="1">
        <v>160.03</v>
      </c>
      <c r="C49" s="1">
        <v>46.95</v>
      </c>
      <c r="D49" s="1">
        <v>35.94</v>
      </c>
      <c r="E49" s="1">
        <v>11</v>
      </c>
      <c r="F49" s="1">
        <v>6.54</v>
      </c>
      <c r="G49" s="1">
        <v>949.31</v>
      </c>
      <c r="H49" s="1">
        <v>395.57</v>
      </c>
      <c r="I49" s="1">
        <v>553.74</v>
      </c>
      <c r="J49" s="1">
        <v>302.27999999999997</v>
      </c>
      <c r="K49" s="5">
        <v>0</v>
      </c>
      <c r="L49" s="1">
        <v>11.8</v>
      </c>
      <c r="M49" s="1">
        <v>68.900000000000006</v>
      </c>
      <c r="N49" s="1">
        <v>579.87</v>
      </c>
      <c r="O49" s="1">
        <v>2125.67</v>
      </c>
      <c r="P49" s="1"/>
      <c r="Q49" s="1"/>
      <c r="R49" s="1"/>
    </row>
    <row r="50" spans="1:18" x14ac:dyDescent="0.3">
      <c r="A50" s="1" t="s">
        <v>34</v>
      </c>
      <c r="B50" s="1">
        <v>32.590000000000003</v>
      </c>
      <c r="C50" s="1">
        <v>1.01</v>
      </c>
      <c r="D50" s="1">
        <v>1.01</v>
      </c>
      <c r="E50" s="5">
        <v>0</v>
      </c>
      <c r="F50" s="1">
        <v>1.42</v>
      </c>
      <c r="G50" s="1">
        <v>216.51</v>
      </c>
      <c r="H50" s="1">
        <v>104.59</v>
      </c>
      <c r="I50" s="1">
        <v>111.92</v>
      </c>
      <c r="J50" s="1">
        <v>153.22999999999999</v>
      </c>
      <c r="K50" s="5">
        <v>0</v>
      </c>
      <c r="L50" s="1">
        <v>0.02</v>
      </c>
      <c r="M50" s="1">
        <v>5.96</v>
      </c>
      <c r="N50" s="1">
        <v>12.26</v>
      </c>
      <c r="O50" s="1">
        <v>423</v>
      </c>
      <c r="P50" s="8">
        <f>(O50-O51)/O51</f>
        <v>7.7103279690364568E-2</v>
      </c>
      <c r="Q50" s="8">
        <f>O50/$O$83</f>
        <v>3.1569809917652058E-3</v>
      </c>
      <c r="R50" s="1">
        <v>30.28</v>
      </c>
    </row>
    <row r="51" spans="1:18" x14ac:dyDescent="0.3">
      <c r="A51" s="1" t="s">
        <v>11</v>
      </c>
      <c r="B51" s="1">
        <v>26.35</v>
      </c>
      <c r="C51" s="1">
        <v>0.77</v>
      </c>
      <c r="D51" s="1">
        <v>0.77</v>
      </c>
      <c r="E51" s="5">
        <v>0</v>
      </c>
      <c r="F51" s="1">
        <v>1.44</v>
      </c>
      <c r="G51" s="1">
        <v>197.62</v>
      </c>
      <c r="H51" s="1">
        <v>104.91</v>
      </c>
      <c r="I51" s="1">
        <v>92.72</v>
      </c>
      <c r="J51" s="1">
        <v>154.99</v>
      </c>
      <c r="K51" s="5">
        <v>0</v>
      </c>
      <c r="L51" s="1">
        <v>0.03</v>
      </c>
      <c r="M51" s="1">
        <v>10.82</v>
      </c>
      <c r="N51" s="1">
        <v>0.69</v>
      </c>
      <c r="O51" s="1">
        <v>392.72</v>
      </c>
      <c r="P51" s="1"/>
      <c r="Q51" s="1"/>
      <c r="R51" s="1"/>
    </row>
    <row r="52" spans="1:18" x14ac:dyDescent="0.3">
      <c r="A52" s="1" t="s">
        <v>35</v>
      </c>
      <c r="B52" s="1">
        <v>70.38</v>
      </c>
      <c r="C52" s="1">
        <v>10.26</v>
      </c>
      <c r="D52" s="1">
        <v>10.26</v>
      </c>
      <c r="E52" s="5">
        <v>0</v>
      </c>
      <c r="F52" s="1">
        <v>8.2799999999999994</v>
      </c>
      <c r="G52" s="1">
        <v>363.37</v>
      </c>
      <c r="H52" s="1">
        <v>195.64</v>
      </c>
      <c r="I52" s="1">
        <v>167.74</v>
      </c>
      <c r="J52" s="1">
        <v>373.77</v>
      </c>
      <c r="K52" s="5">
        <v>0</v>
      </c>
      <c r="L52" s="1">
        <v>3.16</v>
      </c>
      <c r="M52" s="1">
        <v>23.35</v>
      </c>
      <c r="N52" s="1">
        <v>25.72</v>
      </c>
      <c r="O52" s="1">
        <v>878.3</v>
      </c>
      <c r="P52" s="8">
        <f>(O52-O53)/O53</f>
        <v>0.13888924908258651</v>
      </c>
      <c r="Q52" s="8">
        <f>O52/$O$83</f>
        <v>6.5550269623342317E-3</v>
      </c>
      <c r="R52" s="1">
        <v>107.11</v>
      </c>
    </row>
    <row r="53" spans="1:18" x14ac:dyDescent="0.3">
      <c r="A53" s="1" t="s">
        <v>11</v>
      </c>
      <c r="B53" s="1">
        <v>42.32</v>
      </c>
      <c r="C53" s="1">
        <v>6</v>
      </c>
      <c r="D53" s="1">
        <v>6</v>
      </c>
      <c r="E53" s="5">
        <v>0</v>
      </c>
      <c r="F53" s="1">
        <v>4.96</v>
      </c>
      <c r="G53" s="1">
        <v>360.51</v>
      </c>
      <c r="H53" s="1">
        <v>206.05</v>
      </c>
      <c r="I53" s="1">
        <v>154.47</v>
      </c>
      <c r="J53" s="1">
        <v>303.82</v>
      </c>
      <c r="K53" s="5">
        <v>0</v>
      </c>
      <c r="L53" s="1">
        <v>0.89</v>
      </c>
      <c r="M53" s="1">
        <v>31.3</v>
      </c>
      <c r="N53" s="1">
        <v>21.38</v>
      </c>
      <c r="O53" s="1">
        <v>771.19</v>
      </c>
      <c r="P53" s="1"/>
      <c r="Q53" s="1"/>
      <c r="R53" s="1"/>
    </row>
    <row r="54" spans="1:18" x14ac:dyDescent="0.3">
      <c r="A54" s="2" t="s">
        <v>36</v>
      </c>
      <c r="B54" s="14">
        <f t="shared" ref="B54:O55" si="0">SUM(B4+B6+B8+B10+B12+B14+B16+B18+B20+B22+B24+B26+B28+B30+B32+B34+B36+B38+B40+B42+B44+B46+B48+B50+B52)</f>
        <v>15679.55</v>
      </c>
      <c r="C54" s="14">
        <f t="shared" si="0"/>
        <v>2677.3100000000009</v>
      </c>
      <c r="D54" s="14">
        <f t="shared" si="0"/>
        <v>1992.7500000000005</v>
      </c>
      <c r="E54" s="14">
        <f t="shared" si="0"/>
        <v>684.56000000000006</v>
      </c>
      <c r="F54" s="14">
        <f t="shared" si="0"/>
        <v>2821.6300000000006</v>
      </c>
      <c r="G54" s="14">
        <f t="shared" si="0"/>
        <v>39654.710000000006</v>
      </c>
      <c r="H54" s="14">
        <f t="shared" si="0"/>
        <v>16234.709999999997</v>
      </c>
      <c r="I54" s="14">
        <f t="shared" si="0"/>
        <v>23420.010000000002</v>
      </c>
      <c r="J54" s="14">
        <f t="shared" si="0"/>
        <v>37608.97</v>
      </c>
      <c r="K54" s="14">
        <f t="shared" si="0"/>
        <v>388</v>
      </c>
      <c r="L54" s="14">
        <f t="shared" si="0"/>
        <v>2861.54</v>
      </c>
      <c r="M54" s="14">
        <f t="shared" si="0"/>
        <v>4929</v>
      </c>
      <c r="N54" s="14">
        <f t="shared" si="0"/>
        <v>8107.3700000000008</v>
      </c>
      <c r="O54" s="14">
        <f t="shared" si="0"/>
        <v>114728.08999999998</v>
      </c>
      <c r="P54" s="9">
        <f>(O54-O55)/O55</f>
        <v>5.9757342657407071E-2</v>
      </c>
      <c r="Q54" s="9">
        <f>O54/$O$83</f>
        <v>0.85625153510999463</v>
      </c>
      <c r="R54" s="2">
        <v>6469.26</v>
      </c>
    </row>
    <row r="55" spans="1:18" x14ac:dyDescent="0.3">
      <c r="A55" s="1" t="s">
        <v>37</v>
      </c>
      <c r="B55" s="15">
        <f t="shared" si="0"/>
        <v>13133.34</v>
      </c>
      <c r="C55" s="15">
        <f t="shared" si="0"/>
        <v>2559.6299999999997</v>
      </c>
      <c r="D55" s="15">
        <f t="shared" si="0"/>
        <v>1899.6799999999994</v>
      </c>
      <c r="E55" s="15">
        <f t="shared" si="0"/>
        <v>659.95</v>
      </c>
      <c r="F55" s="15">
        <f t="shared" si="0"/>
        <v>2499.5700000000006</v>
      </c>
      <c r="G55" s="15">
        <f t="shared" si="0"/>
        <v>36887.710000000006</v>
      </c>
      <c r="H55" s="15">
        <f t="shared" si="0"/>
        <v>15468.219999999998</v>
      </c>
      <c r="I55" s="15">
        <f t="shared" si="0"/>
        <v>21419.520000000004</v>
      </c>
      <c r="J55" s="15">
        <f t="shared" si="0"/>
        <v>35010.409999999996</v>
      </c>
      <c r="K55" s="15">
        <f t="shared" si="0"/>
        <v>415.28999999999996</v>
      </c>
      <c r="L55" s="15">
        <f t="shared" si="0"/>
        <v>2662.3500000000004</v>
      </c>
      <c r="M55" s="15">
        <f t="shared" si="0"/>
        <v>3828.27</v>
      </c>
      <c r="N55" s="15">
        <f t="shared" si="0"/>
        <v>11262.229999999998</v>
      </c>
      <c r="O55" s="15">
        <f t="shared" si="0"/>
        <v>108258.83</v>
      </c>
      <c r="P55" s="1"/>
      <c r="Q55" s="1"/>
      <c r="R55" s="1"/>
    </row>
    <row r="56" spans="1:18" x14ac:dyDescent="0.3">
      <c r="A56" s="1" t="s">
        <v>38</v>
      </c>
      <c r="B56" s="6">
        <f t="shared" ref="B56:O56" si="1">(B54-B55)/B55</f>
        <v>0.19387375945494437</v>
      </c>
      <c r="C56" s="6">
        <f t="shared" si="1"/>
        <v>4.597539488129191E-2</v>
      </c>
      <c r="D56" s="6">
        <f t="shared" si="1"/>
        <v>4.8992461888318614E-2</v>
      </c>
      <c r="E56" s="6">
        <f t="shared" si="1"/>
        <v>3.7290703841200111E-2</v>
      </c>
      <c r="F56" s="6">
        <f t="shared" si="1"/>
        <v>0.12884616153978479</v>
      </c>
      <c r="G56" s="6">
        <f t="shared" si="1"/>
        <v>7.5011433347312681E-2</v>
      </c>
      <c r="H56" s="6">
        <f t="shared" si="1"/>
        <v>4.9552566487934609E-2</v>
      </c>
      <c r="I56" s="6">
        <f t="shared" si="1"/>
        <v>9.33956503226962E-2</v>
      </c>
      <c r="J56" s="6">
        <f t="shared" si="1"/>
        <v>7.4222495537755923E-2</v>
      </c>
      <c r="K56" s="6">
        <f t="shared" si="1"/>
        <v>-6.5713116135712318E-2</v>
      </c>
      <c r="L56" s="6">
        <f t="shared" si="1"/>
        <v>7.4817360602475097E-2</v>
      </c>
      <c r="M56" s="6">
        <f t="shared" si="1"/>
        <v>0.28752674184422727</v>
      </c>
      <c r="N56" s="6">
        <f t="shared" si="1"/>
        <v>-0.28012747031449348</v>
      </c>
      <c r="O56" s="6">
        <f t="shared" si="1"/>
        <v>5.9757342657407071E-2</v>
      </c>
      <c r="P56" s="1"/>
      <c r="Q56" s="1"/>
      <c r="R56" s="1"/>
    </row>
    <row r="57" spans="1:18" x14ac:dyDescent="0.3">
      <c r="A57" s="2" t="s">
        <v>39</v>
      </c>
      <c r="B57" s="1"/>
      <c r="C57" s="1"/>
      <c r="D57" s="1"/>
      <c r="E57" s="1"/>
      <c r="F57" s="1"/>
      <c r="G57" s="1"/>
      <c r="H57" s="1"/>
      <c r="I57" s="1"/>
      <c r="J57" s="1"/>
      <c r="K57" s="1"/>
      <c r="L57" s="1"/>
      <c r="M57" s="1"/>
      <c r="N57" s="1"/>
      <c r="O57" s="1"/>
      <c r="P57" s="1"/>
      <c r="Q57" s="1"/>
      <c r="R57" s="1"/>
    </row>
    <row r="58" spans="1:18" x14ac:dyDescent="0.3">
      <c r="A58" s="1" t="s">
        <v>77</v>
      </c>
      <c r="B58" s="5">
        <v>0</v>
      </c>
      <c r="C58" s="5">
        <v>0</v>
      </c>
      <c r="D58" s="5">
        <v>0</v>
      </c>
      <c r="E58" s="5">
        <v>0</v>
      </c>
      <c r="F58" s="5">
        <v>0</v>
      </c>
      <c r="G58" s="5">
        <v>0</v>
      </c>
      <c r="H58" s="5">
        <v>0</v>
      </c>
      <c r="I58" s="5">
        <v>0</v>
      </c>
      <c r="J58" s="1">
        <v>2842.76</v>
      </c>
      <c r="K58" s="5">
        <v>0</v>
      </c>
      <c r="L58" s="5">
        <v>0</v>
      </c>
      <c r="M58" s="1">
        <v>39.409999999999997</v>
      </c>
      <c r="N58" s="5">
        <v>0</v>
      </c>
      <c r="O58" s="1">
        <v>2882.17</v>
      </c>
      <c r="P58" s="8">
        <f>(O58-O59)/O59</f>
        <v>9.17351959666515E-2</v>
      </c>
      <c r="Q58" s="8">
        <f>O58/$O$83</f>
        <v>2.1510534054458446E-2</v>
      </c>
      <c r="R58" s="1">
        <v>242.18</v>
      </c>
    </row>
    <row r="59" spans="1:18" x14ac:dyDescent="0.3">
      <c r="A59" s="1" t="s">
        <v>11</v>
      </c>
      <c r="B59" s="5">
        <v>0</v>
      </c>
      <c r="C59" s="5">
        <v>0</v>
      </c>
      <c r="D59" s="5">
        <v>0</v>
      </c>
      <c r="E59" s="5">
        <v>0</v>
      </c>
      <c r="F59" s="5">
        <v>0</v>
      </c>
      <c r="G59" s="5">
        <v>0</v>
      </c>
      <c r="H59" s="5">
        <v>0</v>
      </c>
      <c r="I59" s="5">
        <v>0</v>
      </c>
      <c r="J59" s="1">
        <v>2587.9699999999998</v>
      </c>
      <c r="K59" s="5">
        <v>0</v>
      </c>
      <c r="L59" s="5">
        <v>0</v>
      </c>
      <c r="M59" s="1">
        <v>52.02</v>
      </c>
      <c r="N59" s="5">
        <v>0</v>
      </c>
      <c r="O59" s="1">
        <v>2639.99</v>
      </c>
      <c r="P59" s="1"/>
      <c r="Q59" s="1"/>
      <c r="R59" s="1"/>
    </row>
    <row r="60" spans="1:18" x14ac:dyDescent="0.3">
      <c r="A60" s="1" t="s">
        <v>41</v>
      </c>
      <c r="B60" s="5">
        <v>0</v>
      </c>
      <c r="C60" s="5">
        <v>0</v>
      </c>
      <c r="D60" s="5">
        <v>0</v>
      </c>
      <c r="E60" s="5">
        <v>0</v>
      </c>
      <c r="F60" s="5">
        <v>0</v>
      </c>
      <c r="G60" s="5">
        <v>0</v>
      </c>
      <c r="H60" s="5">
        <v>0</v>
      </c>
      <c r="I60" s="5">
        <v>0</v>
      </c>
      <c r="J60" s="1">
        <v>2122.9899999999998</v>
      </c>
      <c r="K60" s="5">
        <v>0</v>
      </c>
      <c r="L60" s="5">
        <v>0</v>
      </c>
      <c r="M60" s="1">
        <v>83.39</v>
      </c>
      <c r="N60" s="5">
        <v>0</v>
      </c>
      <c r="O60" s="1">
        <v>2206.38</v>
      </c>
      <c r="P60" s="8">
        <f>(O60-O61)/O61</f>
        <v>0.29027315629733169</v>
      </c>
      <c r="Q60" s="8">
        <f>O60/$O$83</f>
        <v>1.6466902412791761E-2</v>
      </c>
      <c r="R60" s="1">
        <v>496.37</v>
      </c>
    </row>
    <row r="61" spans="1:18" x14ac:dyDescent="0.3">
      <c r="A61" s="1" t="s">
        <v>11</v>
      </c>
      <c r="B61" s="5">
        <v>0</v>
      </c>
      <c r="C61" s="5">
        <v>0</v>
      </c>
      <c r="D61" s="5">
        <v>0</v>
      </c>
      <c r="E61" s="5">
        <v>0</v>
      </c>
      <c r="F61" s="5">
        <v>0</v>
      </c>
      <c r="G61" s="5">
        <v>0</v>
      </c>
      <c r="H61" s="5">
        <v>0</v>
      </c>
      <c r="I61" s="5">
        <v>0</v>
      </c>
      <c r="J61" s="1">
        <v>1608.93</v>
      </c>
      <c r="K61" s="5">
        <v>0</v>
      </c>
      <c r="L61" s="5">
        <v>0</v>
      </c>
      <c r="M61" s="1">
        <v>101.08</v>
      </c>
      <c r="N61" s="5">
        <v>0</v>
      </c>
      <c r="O61" s="1">
        <v>1710.01</v>
      </c>
      <c r="P61" s="1"/>
      <c r="Q61" s="1"/>
      <c r="R61" s="1"/>
    </row>
    <row r="62" spans="1:18" x14ac:dyDescent="0.3">
      <c r="A62" s="1" t="s">
        <v>42</v>
      </c>
      <c r="B62" s="5">
        <v>0</v>
      </c>
      <c r="C62" s="5">
        <v>0</v>
      </c>
      <c r="D62" s="5">
        <v>0</v>
      </c>
      <c r="E62" s="5">
        <v>0</v>
      </c>
      <c r="F62" s="5">
        <v>0</v>
      </c>
      <c r="G62" s="5">
        <v>0</v>
      </c>
      <c r="H62" s="5">
        <v>0</v>
      </c>
      <c r="I62" s="5">
        <v>0</v>
      </c>
      <c r="J62" s="1">
        <v>3558.67</v>
      </c>
      <c r="K62" s="5">
        <v>0</v>
      </c>
      <c r="L62" s="5">
        <v>0</v>
      </c>
      <c r="M62" s="1">
        <v>77.430000000000007</v>
      </c>
      <c r="N62" s="5">
        <v>0</v>
      </c>
      <c r="O62" s="1">
        <v>3636.1</v>
      </c>
      <c r="P62" s="8">
        <f>(O62-O63)/O63</f>
        <v>5.4131467104233166E-2</v>
      </c>
      <c r="Q62" s="8">
        <f>O62/$O$83</f>
        <v>2.7137348898717408E-2</v>
      </c>
      <c r="R62" s="1">
        <v>186.72</v>
      </c>
    </row>
    <row r="63" spans="1:18" x14ac:dyDescent="0.3">
      <c r="A63" s="1" t="s">
        <v>11</v>
      </c>
      <c r="B63" s="5">
        <v>0</v>
      </c>
      <c r="C63" s="5">
        <v>0</v>
      </c>
      <c r="D63" s="5">
        <v>0</v>
      </c>
      <c r="E63" s="5">
        <v>0</v>
      </c>
      <c r="F63" s="5">
        <v>0</v>
      </c>
      <c r="G63" s="5">
        <v>0</v>
      </c>
      <c r="H63" s="5">
        <v>0</v>
      </c>
      <c r="I63" s="5">
        <v>0</v>
      </c>
      <c r="J63" s="1">
        <v>3369.17</v>
      </c>
      <c r="K63" s="5">
        <v>0</v>
      </c>
      <c r="L63" s="5">
        <v>0</v>
      </c>
      <c r="M63" s="1">
        <v>80.209999999999994</v>
      </c>
      <c r="N63" s="5">
        <v>0</v>
      </c>
      <c r="O63" s="1">
        <v>3449.38</v>
      </c>
      <c r="P63" s="1"/>
      <c r="Q63" s="1"/>
      <c r="R63" s="1"/>
    </row>
    <row r="64" spans="1:18" x14ac:dyDescent="0.3">
      <c r="A64" s="1" t="s">
        <v>43</v>
      </c>
      <c r="B64" s="5">
        <v>0</v>
      </c>
      <c r="C64" s="5">
        <v>0</v>
      </c>
      <c r="D64" s="5">
        <v>0</v>
      </c>
      <c r="E64" s="5">
        <v>0</v>
      </c>
      <c r="F64" s="5">
        <v>0</v>
      </c>
      <c r="G64" s="5">
        <v>0</v>
      </c>
      <c r="H64" s="5">
        <v>0</v>
      </c>
      <c r="I64" s="5">
        <v>0</v>
      </c>
      <c r="J64" s="1">
        <v>30.58</v>
      </c>
      <c r="K64" s="5">
        <v>0</v>
      </c>
      <c r="L64" s="5">
        <v>0</v>
      </c>
      <c r="M64" s="1">
        <v>1.88</v>
      </c>
      <c r="N64" s="5">
        <v>0</v>
      </c>
      <c r="O64" s="1">
        <v>32.46</v>
      </c>
      <c r="P64" s="5">
        <v>0</v>
      </c>
      <c r="Q64" s="8">
        <f>O64/$O$83</f>
        <v>2.4225910872978387E-4</v>
      </c>
      <c r="R64" s="1">
        <v>32.46</v>
      </c>
    </row>
    <row r="65" spans="1:18" x14ac:dyDescent="0.3">
      <c r="A65" s="1" t="s">
        <v>11</v>
      </c>
      <c r="B65" s="5">
        <v>0</v>
      </c>
      <c r="C65" s="5">
        <v>0</v>
      </c>
      <c r="D65" s="5">
        <v>0</v>
      </c>
      <c r="E65" s="5">
        <v>0</v>
      </c>
      <c r="F65" s="5">
        <v>0</v>
      </c>
      <c r="G65" s="5">
        <v>0</v>
      </c>
      <c r="H65" s="5">
        <v>0</v>
      </c>
      <c r="I65" s="5">
        <v>0</v>
      </c>
      <c r="J65" s="1">
        <v>0</v>
      </c>
      <c r="K65" s="5">
        <v>0</v>
      </c>
      <c r="L65" s="5">
        <v>0</v>
      </c>
      <c r="M65" s="5">
        <v>0</v>
      </c>
      <c r="N65" s="5">
        <v>0</v>
      </c>
      <c r="O65" s="5">
        <v>0</v>
      </c>
      <c r="P65" s="1"/>
      <c r="Q65" s="1"/>
      <c r="R65" s="1"/>
    </row>
    <row r="66" spans="1:18" x14ac:dyDescent="0.3">
      <c r="A66" s="1" t="s">
        <v>44</v>
      </c>
      <c r="B66" s="5">
        <v>0</v>
      </c>
      <c r="C66" s="5">
        <v>0</v>
      </c>
      <c r="D66" s="5">
        <v>0</v>
      </c>
      <c r="E66" s="5">
        <v>0</v>
      </c>
      <c r="F66" s="5">
        <v>0</v>
      </c>
      <c r="G66" s="5">
        <v>0</v>
      </c>
      <c r="H66" s="5">
        <v>0</v>
      </c>
      <c r="I66" s="5">
        <v>0</v>
      </c>
      <c r="J66" s="1">
        <v>809.06</v>
      </c>
      <c r="K66" s="5">
        <v>0</v>
      </c>
      <c r="L66" s="5">
        <v>0</v>
      </c>
      <c r="M66" s="1">
        <v>21.02</v>
      </c>
      <c r="N66" s="5">
        <v>0</v>
      </c>
      <c r="O66" s="1">
        <v>830.08</v>
      </c>
      <c r="P66" s="8">
        <f>(O66-O67)/O67</f>
        <v>0.20965885078911703</v>
      </c>
      <c r="Q66" s="8">
        <f>O66/$O$83</f>
        <v>6.1951460558970738E-3</v>
      </c>
      <c r="R66" s="1">
        <v>143.87</v>
      </c>
    </row>
    <row r="67" spans="1:18" x14ac:dyDescent="0.3">
      <c r="A67" s="1" t="s">
        <v>11</v>
      </c>
      <c r="B67" s="5">
        <v>0</v>
      </c>
      <c r="C67" s="5">
        <v>0</v>
      </c>
      <c r="D67" s="5">
        <v>0</v>
      </c>
      <c r="E67" s="5">
        <v>0</v>
      </c>
      <c r="F67" s="5">
        <v>0</v>
      </c>
      <c r="G67" s="5">
        <v>0</v>
      </c>
      <c r="H67" s="5">
        <v>0</v>
      </c>
      <c r="I67" s="5">
        <v>0</v>
      </c>
      <c r="J67" s="1">
        <v>673.28</v>
      </c>
      <c r="K67" s="5">
        <v>0</v>
      </c>
      <c r="L67" s="5">
        <v>0</v>
      </c>
      <c r="M67" s="1">
        <v>12.93</v>
      </c>
      <c r="N67" s="5">
        <v>0</v>
      </c>
      <c r="O67" s="1">
        <v>686.21</v>
      </c>
      <c r="P67" s="1"/>
      <c r="Q67" s="1"/>
      <c r="R67" s="1"/>
    </row>
    <row r="68" spans="1:18" x14ac:dyDescent="0.3">
      <c r="A68" s="1" t="s">
        <v>45</v>
      </c>
      <c r="B68" s="5">
        <v>0</v>
      </c>
      <c r="C68" s="5">
        <v>0</v>
      </c>
      <c r="D68" s="5">
        <v>0</v>
      </c>
      <c r="E68" s="5">
        <v>0</v>
      </c>
      <c r="F68" s="5">
        <v>0</v>
      </c>
      <c r="G68" s="5">
        <v>0</v>
      </c>
      <c r="H68" s="5">
        <v>0</v>
      </c>
      <c r="I68" s="5">
        <v>0</v>
      </c>
      <c r="J68" s="1">
        <v>7.83</v>
      </c>
      <c r="K68" s="5">
        <v>0</v>
      </c>
      <c r="L68" s="5">
        <v>0</v>
      </c>
      <c r="M68" s="5">
        <v>0</v>
      </c>
      <c r="N68" s="5">
        <v>0</v>
      </c>
      <c r="O68" s="1">
        <v>7.83</v>
      </c>
      <c r="P68" s="5">
        <v>0</v>
      </c>
      <c r="Q68" s="8">
        <f>O68/$O$83</f>
        <v>5.8437733251824022E-5</v>
      </c>
      <c r="R68" s="1">
        <v>7.83</v>
      </c>
    </row>
    <row r="69" spans="1:18" x14ac:dyDescent="0.3">
      <c r="A69" s="1" t="s">
        <v>11</v>
      </c>
      <c r="B69" s="5">
        <v>0</v>
      </c>
      <c r="C69" s="5">
        <v>0</v>
      </c>
      <c r="D69" s="5">
        <v>0</v>
      </c>
      <c r="E69" s="5">
        <v>0</v>
      </c>
      <c r="F69" s="5">
        <v>0</v>
      </c>
      <c r="G69" s="5">
        <v>0</v>
      </c>
      <c r="H69" s="5">
        <v>0</v>
      </c>
      <c r="I69" s="5">
        <v>0</v>
      </c>
      <c r="J69" s="1">
        <v>0</v>
      </c>
      <c r="K69" s="5">
        <v>0</v>
      </c>
      <c r="L69" s="5">
        <v>0</v>
      </c>
      <c r="M69" s="5">
        <v>0</v>
      </c>
      <c r="N69" s="5">
        <v>0</v>
      </c>
      <c r="O69" s="5">
        <v>0</v>
      </c>
      <c r="P69" s="1"/>
      <c r="Q69" s="1"/>
      <c r="R69" s="1"/>
    </row>
    <row r="70" spans="1:18" x14ac:dyDescent="0.3">
      <c r="A70" s="1" t="s">
        <v>46</v>
      </c>
      <c r="B70" s="5">
        <v>0</v>
      </c>
      <c r="C70" s="5">
        <v>0</v>
      </c>
      <c r="D70" s="5">
        <v>0</v>
      </c>
      <c r="E70" s="5">
        <v>0</v>
      </c>
      <c r="F70" s="5">
        <v>0</v>
      </c>
      <c r="G70" s="5">
        <v>0</v>
      </c>
      <c r="H70" s="5">
        <v>0</v>
      </c>
      <c r="I70" s="5">
        <v>0</v>
      </c>
      <c r="J70" s="1">
        <v>6478.86</v>
      </c>
      <c r="K70" s="5">
        <v>0</v>
      </c>
      <c r="L70" s="5">
        <v>0</v>
      </c>
      <c r="M70" s="1">
        <v>62.45</v>
      </c>
      <c r="N70" s="1">
        <v>0.03</v>
      </c>
      <c r="O70" s="1">
        <v>6541.34</v>
      </c>
      <c r="P70" s="8">
        <f>(O70-O71)/O71</f>
        <v>3.1142315780181597E-2</v>
      </c>
      <c r="Q70" s="8">
        <f>O70/$O$83</f>
        <v>4.8820061561875676E-2</v>
      </c>
      <c r="R70" s="1">
        <v>197.56</v>
      </c>
    </row>
    <row r="71" spans="1:18" x14ac:dyDescent="0.3">
      <c r="A71" s="1" t="s">
        <v>11</v>
      </c>
      <c r="B71" s="5">
        <v>0</v>
      </c>
      <c r="C71" s="5">
        <v>0</v>
      </c>
      <c r="D71" s="5">
        <v>0</v>
      </c>
      <c r="E71" s="5">
        <v>0</v>
      </c>
      <c r="F71" s="5">
        <v>0</v>
      </c>
      <c r="G71" s="5">
        <v>0</v>
      </c>
      <c r="H71" s="5">
        <v>0</v>
      </c>
      <c r="I71" s="5">
        <v>0</v>
      </c>
      <c r="J71" s="1">
        <v>6270.28</v>
      </c>
      <c r="K71" s="5">
        <v>0</v>
      </c>
      <c r="L71" s="5">
        <v>0</v>
      </c>
      <c r="M71" s="1">
        <v>73.36</v>
      </c>
      <c r="N71" s="1">
        <v>0.14000000000000001</v>
      </c>
      <c r="O71" s="1">
        <v>6343.78</v>
      </c>
      <c r="P71" s="1"/>
      <c r="Q71" s="1"/>
      <c r="R71" s="1"/>
    </row>
    <row r="72" spans="1:18" x14ac:dyDescent="0.3">
      <c r="A72" s="2" t="s">
        <v>47</v>
      </c>
      <c r="B72" s="4">
        <v>0</v>
      </c>
      <c r="C72" s="4">
        <v>0</v>
      </c>
      <c r="D72" s="4">
        <v>0</v>
      </c>
      <c r="E72" s="4">
        <v>0</v>
      </c>
      <c r="F72" s="4">
        <v>0</v>
      </c>
      <c r="G72" s="4">
        <v>0</v>
      </c>
      <c r="H72" s="4">
        <v>0</v>
      </c>
      <c r="I72" s="4">
        <v>0</v>
      </c>
      <c r="J72" s="2">
        <f>SUM(J58+J60+J62+J64+J66+J68+J70)</f>
        <v>15850.75</v>
      </c>
      <c r="K72" s="4">
        <v>0</v>
      </c>
      <c r="L72" s="4">
        <v>0</v>
      </c>
      <c r="M72" s="2">
        <f>SUM(M58+M60+M62+M64+M66+M68+M70)</f>
        <v>285.58000000000004</v>
      </c>
      <c r="N72" s="2">
        <f>SUM(N58+N60+N62+N64+N66+N68+N70)</f>
        <v>0.03</v>
      </c>
      <c r="O72" s="2">
        <f>SUM(O58+O60+O62+O64+O66+O68+O70)</f>
        <v>16136.359999999999</v>
      </c>
      <c r="P72" s="9">
        <f>(O72-O73)/O73</f>
        <v>8.8135234335646073E-2</v>
      </c>
      <c r="Q72" s="9">
        <f>O72/$O$83</f>
        <v>0.12043068982572196</v>
      </c>
      <c r="R72" s="2">
        <f>SUM(R58+R60+R62+R64+R66+R68+R70)</f>
        <v>1306.9899999999998</v>
      </c>
    </row>
    <row r="73" spans="1:18" x14ac:dyDescent="0.3">
      <c r="A73" s="1" t="s">
        <v>37</v>
      </c>
      <c r="B73" s="5">
        <v>0</v>
      </c>
      <c r="C73" s="5">
        <v>0</v>
      </c>
      <c r="D73" s="5">
        <v>0</v>
      </c>
      <c r="E73" s="5">
        <v>0</v>
      </c>
      <c r="F73" s="5">
        <v>0</v>
      </c>
      <c r="G73" s="5">
        <v>0</v>
      </c>
      <c r="H73" s="5">
        <v>0</v>
      </c>
      <c r="I73" s="5">
        <v>0</v>
      </c>
      <c r="J73" s="1">
        <f>SUM(J59+J61+J63+J65+J67+J69+J71)</f>
        <v>14509.630000000001</v>
      </c>
      <c r="K73" s="5">
        <v>0</v>
      </c>
      <c r="L73" s="5">
        <v>0</v>
      </c>
      <c r="M73" s="1">
        <f t="shared" ref="M73:O73" si="2">SUM(M59+M61+M63+M65+M67+M69+M71)</f>
        <v>319.60000000000002</v>
      </c>
      <c r="N73" s="1">
        <f t="shared" si="2"/>
        <v>0.14000000000000001</v>
      </c>
      <c r="O73" s="1">
        <f t="shared" si="2"/>
        <v>14829.369999999999</v>
      </c>
      <c r="P73" s="1"/>
      <c r="Q73" s="1"/>
      <c r="R73" s="1"/>
    </row>
    <row r="74" spans="1:18" x14ac:dyDescent="0.3">
      <c r="A74" s="1" t="s">
        <v>38</v>
      </c>
      <c r="B74" s="5">
        <v>0</v>
      </c>
      <c r="C74" s="5">
        <v>0</v>
      </c>
      <c r="D74" s="5">
        <v>0</v>
      </c>
      <c r="E74" s="5">
        <v>0</v>
      </c>
      <c r="F74" s="5">
        <v>0</v>
      </c>
      <c r="G74" s="5">
        <v>0</v>
      </c>
      <c r="H74" s="5">
        <v>0</v>
      </c>
      <c r="I74" s="5">
        <v>0</v>
      </c>
      <c r="J74" s="6">
        <f>(J72-J73)/J73</f>
        <v>9.2429648447272528E-2</v>
      </c>
      <c r="K74" s="5">
        <v>0</v>
      </c>
      <c r="L74" s="5">
        <v>0</v>
      </c>
      <c r="M74" s="6">
        <f>(M72-M73)/M73</f>
        <v>-0.10644555694618267</v>
      </c>
      <c r="N74" s="6">
        <f>(N72-N73)/N73</f>
        <v>-0.7857142857142857</v>
      </c>
      <c r="O74" s="6">
        <f>(O72-O73)/O73</f>
        <v>8.8135234335646073E-2</v>
      </c>
      <c r="P74" s="1"/>
      <c r="Q74" s="1"/>
      <c r="R74" s="1"/>
    </row>
    <row r="75" spans="1:18" x14ac:dyDescent="0.3">
      <c r="A75" s="2" t="s">
        <v>58</v>
      </c>
      <c r="B75" s="5"/>
      <c r="C75" s="5"/>
      <c r="D75" s="5"/>
      <c r="E75" s="5"/>
      <c r="F75" s="5"/>
      <c r="G75" s="5"/>
      <c r="H75" s="5"/>
      <c r="I75" s="5"/>
      <c r="J75" s="1"/>
      <c r="K75" s="5"/>
      <c r="L75" s="5"/>
      <c r="M75" s="1"/>
      <c r="N75" s="1"/>
      <c r="O75" s="1"/>
      <c r="P75" s="1"/>
      <c r="Q75" s="1"/>
      <c r="R75" s="1"/>
    </row>
    <row r="76" spans="1:18" x14ac:dyDescent="0.3">
      <c r="A76" s="1" t="s">
        <v>59</v>
      </c>
      <c r="B76" s="5">
        <v>0</v>
      </c>
      <c r="C76" s="5">
        <v>0</v>
      </c>
      <c r="D76" s="5">
        <v>0</v>
      </c>
      <c r="E76" s="5">
        <v>0</v>
      </c>
      <c r="F76" s="5">
        <v>0</v>
      </c>
      <c r="G76" s="5">
        <v>0</v>
      </c>
      <c r="H76" s="5">
        <v>0</v>
      </c>
      <c r="I76" s="5">
        <v>0</v>
      </c>
      <c r="J76" s="5">
        <v>0</v>
      </c>
      <c r="K76" s="5">
        <v>0</v>
      </c>
      <c r="L76" s="5">
        <v>0</v>
      </c>
      <c r="M76" s="5">
        <v>0</v>
      </c>
      <c r="N76" s="1">
        <v>2584.91</v>
      </c>
      <c r="O76" s="1">
        <v>2584.91</v>
      </c>
      <c r="P76" s="8">
        <f>(O76-O77)/O77</f>
        <v>-2.5007449428751469E-2</v>
      </c>
      <c r="Q76" s="8">
        <f>O76/$O$83</f>
        <v>1.9291989918259568E-2</v>
      </c>
      <c r="R76" s="1">
        <v>-66.3</v>
      </c>
    </row>
    <row r="77" spans="1:18" x14ac:dyDescent="0.3">
      <c r="A77" s="1" t="s">
        <v>11</v>
      </c>
      <c r="B77" s="5">
        <v>0</v>
      </c>
      <c r="C77" s="5">
        <v>0</v>
      </c>
      <c r="D77" s="5">
        <v>0</v>
      </c>
      <c r="E77" s="5">
        <v>0</v>
      </c>
      <c r="F77" s="5">
        <v>0</v>
      </c>
      <c r="G77" s="5">
        <v>0</v>
      </c>
      <c r="H77" s="5">
        <v>0</v>
      </c>
      <c r="I77" s="5">
        <v>0</v>
      </c>
      <c r="J77" s="5">
        <v>0</v>
      </c>
      <c r="K77" s="5">
        <v>0</v>
      </c>
      <c r="L77" s="5">
        <v>0</v>
      </c>
      <c r="M77" s="5">
        <v>0</v>
      </c>
      <c r="N77" s="1">
        <v>2651.21</v>
      </c>
      <c r="O77" s="1">
        <v>2651.21</v>
      </c>
      <c r="P77" s="1"/>
      <c r="Q77" s="1"/>
      <c r="R77" s="1"/>
    </row>
    <row r="78" spans="1:18" x14ac:dyDescent="0.3">
      <c r="A78" s="1" t="s">
        <v>60</v>
      </c>
      <c r="B78" s="5">
        <v>0</v>
      </c>
      <c r="C78" s="5">
        <v>0</v>
      </c>
      <c r="D78" s="5">
        <v>0</v>
      </c>
      <c r="E78" s="5">
        <v>0</v>
      </c>
      <c r="F78" s="5">
        <v>0</v>
      </c>
      <c r="G78" s="5">
        <v>0</v>
      </c>
      <c r="H78" s="5">
        <v>0</v>
      </c>
      <c r="I78" s="5">
        <v>0</v>
      </c>
      <c r="J78" s="5">
        <v>0</v>
      </c>
      <c r="K78" s="5">
        <v>0</v>
      </c>
      <c r="L78" s="5">
        <v>0</v>
      </c>
      <c r="M78" s="5">
        <v>0</v>
      </c>
      <c r="N78" s="1">
        <v>539.41</v>
      </c>
      <c r="O78" s="1">
        <v>539.41</v>
      </c>
      <c r="P78" s="8">
        <f>(O78-O79)/O79</f>
        <v>0.11899180582927073</v>
      </c>
      <c r="Q78" s="8">
        <f>O78/$O$83</f>
        <v>4.0257851460238046E-3</v>
      </c>
      <c r="R78" s="1">
        <v>57.36</v>
      </c>
    </row>
    <row r="79" spans="1:18" x14ac:dyDescent="0.3">
      <c r="A79" s="1" t="s">
        <v>11</v>
      </c>
      <c r="B79" s="5">
        <v>0</v>
      </c>
      <c r="C79" s="5">
        <v>0</v>
      </c>
      <c r="D79" s="5">
        <v>0</v>
      </c>
      <c r="E79" s="5">
        <v>0</v>
      </c>
      <c r="F79" s="5">
        <v>0</v>
      </c>
      <c r="G79" s="5">
        <v>0</v>
      </c>
      <c r="H79" s="5">
        <v>0</v>
      </c>
      <c r="I79" s="5">
        <v>0</v>
      </c>
      <c r="J79" s="5">
        <v>0</v>
      </c>
      <c r="K79" s="5">
        <v>0</v>
      </c>
      <c r="L79" s="5">
        <v>0</v>
      </c>
      <c r="M79" s="5">
        <v>0</v>
      </c>
      <c r="N79" s="1">
        <v>482.05</v>
      </c>
      <c r="O79" s="1">
        <v>482.05</v>
      </c>
      <c r="P79" s="1"/>
      <c r="Q79" s="1"/>
      <c r="R79" s="1"/>
    </row>
    <row r="80" spans="1:18" x14ac:dyDescent="0.3">
      <c r="A80" s="2" t="s">
        <v>61</v>
      </c>
      <c r="B80" s="4">
        <v>0</v>
      </c>
      <c r="C80" s="4">
        <v>0</v>
      </c>
      <c r="D80" s="4">
        <v>0</v>
      </c>
      <c r="E80" s="4">
        <v>0</v>
      </c>
      <c r="F80" s="4">
        <v>0</v>
      </c>
      <c r="G80" s="4">
        <v>0</v>
      </c>
      <c r="H80" s="4">
        <v>0</v>
      </c>
      <c r="I80" s="4">
        <v>0</v>
      </c>
      <c r="J80" s="4">
        <v>0</v>
      </c>
      <c r="K80" s="4">
        <v>0</v>
      </c>
      <c r="L80" s="4">
        <v>0</v>
      </c>
      <c r="M80" s="4">
        <v>0</v>
      </c>
      <c r="N80" s="2">
        <f>SUM(N76+N78)</f>
        <v>3124.3199999999997</v>
      </c>
      <c r="O80" s="2">
        <f>SUM(O76+O78)</f>
        <v>3124.3199999999997</v>
      </c>
      <c r="P80" s="9">
        <f>(O80-O81)/O81</f>
        <v>-2.8532582677468542E-3</v>
      </c>
      <c r="Q80" s="9">
        <f>O80/$O$83</f>
        <v>2.3317775064283373E-2</v>
      </c>
      <c r="R80" s="2">
        <f>SUM(R76+R78)</f>
        <v>-8.9399999999999977</v>
      </c>
    </row>
    <row r="81" spans="1:18" x14ac:dyDescent="0.3">
      <c r="A81" s="1" t="s">
        <v>37</v>
      </c>
      <c r="B81" s="5">
        <v>0</v>
      </c>
      <c r="C81" s="5">
        <v>0</v>
      </c>
      <c r="D81" s="5">
        <v>0</v>
      </c>
      <c r="E81" s="5">
        <v>0</v>
      </c>
      <c r="F81" s="5">
        <v>0</v>
      </c>
      <c r="G81" s="5">
        <v>0</v>
      </c>
      <c r="H81" s="5">
        <v>0</v>
      </c>
      <c r="I81" s="5">
        <v>0</v>
      </c>
      <c r="J81" s="5">
        <v>0</v>
      </c>
      <c r="K81" s="5">
        <v>0</v>
      </c>
      <c r="L81" s="5">
        <v>0</v>
      </c>
      <c r="M81" s="5">
        <v>0</v>
      </c>
      <c r="N81" s="1">
        <f>SUM(N77+N79)</f>
        <v>3133.26</v>
      </c>
      <c r="O81" s="1">
        <f>SUM(O77+O79)</f>
        <v>3133.26</v>
      </c>
      <c r="P81" s="1"/>
      <c r="Q81" s="1"/>
      <c r="R81" s="1"/>
    </row>
    <row r="82" spans="1:18" x14ac:dyDescent="0.3">
      <c r="A82" s="1" t="s">
        <v>38</v>
      </c>
      <c r="B82" s="5">
        <v>0</v>
      </c>
      <c r="C82" s="5">
        <v>0</v>
      </c>
      <c r="D82" s="5">
        <v>0</v>
      </c>
      <c r="E82" s="5">
        <v>0</v>
      </c>
      <c r="F82" s="5">
        <v>0</v>
      </c>
      <c r="G82" s="5">
        <v>0</v>
      </c>
      <c r="H82" s="5">
        <v>0</v>
      </c>
      <c r="I82" s="5">
        <v>0</v>
      </c>
      <c r="J82" s="5"/>
      <c r="K82" s="5">
        <v>0</v>
      </c>
      <c r="L82" s="5">
        <v>0</v>
      </c>
      <c r="M82" s="5"/>
      <c r="N82" s="6">
        <f t="shared" ref="N82:O82" si="3">(N80-N81)/N81</f>
        <v>-2.8532582677468542E-3</v>
      </c>
      <c r="O82" s="6">
        <f t="shared" si="3"/>
        <v>-2.8532582677468542E-3</v>
      </c>
      <c r="P82" s="1"/>
      <c r="Q82" s="1"/>
      <c r="R82" s="1"/>
    </row>
    <row r="83" spans="1:18" x14ac:dyDescent="0.3">
      <c r="A83" s="2" t="s">
        <v>48</v>
      </c>
      <c r="B83" s="7">
        <f>SUM(B54+B72+B80)</f>
        <v>15679.55</v>
      </c>
      <c r="C83" s="7">
        <f t="shared" ref="B83:O84" si="4">SUM(C54+C72+C80)</f>
        <v>2677.3100000000009</v>
      </c>
      <c r="D83" s="7">
        <f t="shared" si="4"/>
        <v>1992.7500000000005</v>
      </c>
      <c r="E83" s="7">
        <f t="shared" si="4"/>
        <v>684.56000000000006</v>
      </c>
      <c r="F83" s="7">
        <f t="shared" si="4"/>
        <v>2821.6300000000006</v>
      </c>
      <c r="G83" s="7">
        <f t="shared" si="4"/>
        <v>39654.710000000006</v>
      </c>
      <c r="H83" s="7">
        <f t="shared" si="4"/>
        <v>16234.709999999997</v>
      </c>
      <c r="I83" s="7">
        <f t="shared" si="4"/>
        <v>23420.010000000002</v>
      </c>
      <c r="J83" s="7">
        <f t="shared" si="4"/>
        <v>53459.72</v>
      </c>
      <c r="K83" s="7">
        <f t="shared" si="4"/>
        <v>388</v>
      </c>
      <c r="L83" s="7">
        <f t="shared" si="4"/>
        <v>2861.54</v>
      </c>
      <c r="M83" s="7">
        <f t="shared" si="4"/>
        <v>5214.58</v>
      </c>
      <c r="N83" s="7">
        <f t="shared" si="4"/>
        <v>11231.720000000001</v>
      </c>
      <c r="O83" s="7">
        <f t="shared" si="4"/>
        <v>133988.76999999999</v>
      </c>
      <c r="P83" s="9">
        <f>(O83-O84)/O84</f>
        <v>6.1537158578263938E-2</v>
      </c>
      <c r="Q83" s="9">
        <f>O83/$O$83</f>
        <v>1</v>
      </c>
      <c r="R83" s="7">
        <f t="shared" ref="R83" si="5">SUM(R54+R72+R80)</f>
        <v>7767.31</v>
      </c>
    </row>
    <row r="84" spans="1:18" x14ac:dyDescent="0.3">
      <c r="A84" s="1" t="s">
        <v>37</v>
      </c>
      <c r="B84" s="10">
        <f t="shared" si="4"/>
        <v>13133.34</v>
      </c>
      <c r="C84" s="10">
        <f t="shared" si="4"/>
        <v>2559.6299999999997</v>
      </c>
      <c r="D84" s="10">
        <f t="shared" si="4"/>
        <v>1899.6799999999994</v>
      </c>
      <c r="E84" s="10">
        <f t="shared" si="4"/>
        <v>659.95</v>
      </c>
      <c r="F84" s="10">
        <f t="shared" si="4"/>
        <v>2499.5700000000006</v>
      </c>
      <c r="G84" s="10">
        <f t="shared" si="4"/>
        <v>36887.710000000006</v>
      </c>
      <c r="H84" s="10">
        <f t="shared" si="4"/>
        <v>15468.219999999998</v>
      </c>
      <c r="I84" s="10">
        <f t="shared" si="4"/>
        <v>21419.520000000004</v>
      </c>
      <c r="J84" s="10">
        <f t="shared" si="4"/>
        <v>49520.039999999994</v>
      </c>
      <c r="K84" s="10">
        <f t="shared" si="4"/>
        <v>415.28999999999996</v>
      </c>
      <c r="L84" s="10">
        <f t="shared" si="4"/>
        <v>2662.3500000000004</v>
      </c>
      <c r="M84" s="10">
        <f t="shared" si="4"/>
        <v>4147.87</v>
      </c>
      <c r="N84" s="10">
        <f t="shared" si="4"/>
        <v>14395.629999999997</v>
      </c>
      <c r="O84" s="10">
        <f t="shared" si="4"/>
        <v>126221.45999999999</v>
      </c>
      <c r="P84" s="1"/>
      <c r="Q84" s="1"/>
      <c r="R84" s="1"/>
    </row>
    <row r="85" spans="1:18" x14ac:dyDescent="0.3">
      <c r="A85" s="1" t="s">
        <v>38</v>
      </c>
      <c r="B85" s="6">
        <f t="shared" ref="B85:O85" si="6">(B83-B84)/B84</f>
        <v>0.19387375945494437</v>
      </c>
      <c r="C85" s="6">
        <f t="shared" si="6"/>
        <v>4.597539488129191E-2</v>
      </c>
      <c r="D85" s="6">
        <f t="shared" si="6"/>
        <v>4.8992461888318614E-2</v>
      </c>
      <c r="E85" s="6">
        <f t="shared" si="6"/>
        <v>3.7290703841200111E-2</v>
      </c>
      <c r="F85" s="6">
        <f t="shared" si="6"/>
        <v>0.12884616153978479</v>
      </c>
      <c r="G85" s="6">
        <f t="shared" si="6"/>
        <v>7.5011433347312681E-2</v>
      </c>
      <c r="H85" s="6">
        <f t="shared" si="6"/>
        <v>4.9552566487934609E-2</v>
      </c>
      <c r="I85" s="6">
        <f t="shared" si="6"/>
        <v>9.33956503226962E-2</v>
      </c>
      <c r="J85" s="6">
        <f t="shared" si="6"/>
        <v>7.9557286302676819E-2</v>
      </c>
      <c r="K85" s="6">
        <f t="shared" si="6"/>
        <v>-6.5713116135712318E-2</v>
      </c>
      <c r="L85" s="6">
        <f t="shared" si="6"/>
        <v>7.4817360602475097E-2</v>
      </c>
      <c r="M85" s="6">
        <f t="shared" si="6"/>
        <v>0.25717054777512316</v>
      </c>
      <c r="N85" s="6">
        <f t="shared" si="6"/>
        <v>-0.21978267015754063</v>
      </c>
      <c r="O85" s="6">
        <f t="shared" si="6"/>
        <v>6.1537158578263938E-2</v>
      </c>
      <c r="P85" s="1"/>
      <c r="Q85" s="1"/>
      <c r="R85" s="1"/>
    </row>
    <row r="86" spans="1:18" x14ac:dyDescent="0.3">
      <c r="A86" s="1" t="s">
        <v>49</v>
      </c>
      <c r="B86" s="8">
        <f t="shared" ref="B86:O86" si="7">B83/$O$83</f>
        <v>0.11702137425397666</v>
      </c>
      <c r="C86" s="8">
        <f t="shared" si="7"/>
        <v>1.9981599950503321E-2</v>
      </c>
      <c r="D86" s="8">
        <f t="shared" si="7"/>
        <v>1.4872515062269775E-2</v>
      </c>
      <c r="E86" s="8">
        <f t="shared" si="7"/>
        <v>5.1090848882335447E-3</v>
      </c>
      <c r="F86" s="8">
        <f t="shared" si="7"/>
        <v>2.1058705143722125E-2</v>
      </c>
      <c r="G86" s="8">
        <f t="shared" si="7"/>
        <v>0.29595547447745069</v>
      </c>
      <c r="H86" s="8">
        <f t="shared" si="7"/>
        <v>0.12116470656458746</v>
      </c>
      <c r="I86" s="8">
        <f t="shared" si="7"/>
        <v>0.17479084254598354</v>
      </c>
      <c r="J86" s="8">
        <f t="shared" si="7"/>
        <v>0.39898657178508323</v>
      </c>
      <c r="K86" s="8">
        <f t="shared" si="7"/>
        <v>2.895765070460756E-3</v>
      </c>
      <c r="L86" s="8">
        <f t="shared" si="7"/>
        <v>2.1356565927129565E-2</v>
      </c>
      <c r="M86" s="8">
        <f t="shared" si="7"/>
        <v>3.8918037683307344E-2</v>
      </c>
      <c r="N86" s="8">
        <f t="shared" si="7"/>
        <v>8.3825831075246091E-2</v>
      </c>
      <c r="O86" s="8">
        <f t="shared" si="7"/>
        <v>1</v>
      </c>
      <c r="P86" s="1"/>
      <c r="Q86" s="1"/>
      <c r="R86" s="1"/>
    </row>
    <row r="87" spans="1:18" x14ac:dyDescent="0.3">
      <c r="A87" s="1" t="s">
        <v>50</v>
      </c>
      <c r="B87" s="8">
        <f t="shared" ref="B87:O87" si="8">B84/$O$84</f>
        <v>0.10404997692151557</v>
      </c>
      <c r="C87" s="8">
        <f t="shared" si="8"/>
        <v>2.0278881261554096E-2</v>
      </c>
      <c r="D87" s="8">
        <f t="shared" si="8"/>
        <v>1.5050372575313258E-2</v>
      </c>
      <c r="E87" s="8">
        <f t="shared" si="8"/>
        <v>5.2285086862408348E-3</v>
      </c>
      <c r="F87" s="8">
        <f t="shared" si="8"/>
        <v>1.9803050923353292E-2</v>
      </c>
      <c r="G87" s="8">
        <f t="shared" si="8"/>
        <v>0.2922459461330903</v>
      </c>
      <c r="H87" s="8">
        <f t="shared" si="8"/>
        <v>0.12254825764176709</v>
      </c>
      <c r="I87" s="8">
        <f t="shared" si="8"/>
        <v>0.16969792616881477</v>
      </c>
      <c r="J87" s="8">
        <f t="shared" si="8"/>
        <v>0.3923266297189083</v>
      </c>
      <c r="K87" s="8">
        <f t="shared" si="8"/>
        <v>3.2901695163405653E-3</v>
      </c>
      <c r="L87" s="8">
        <f t="shared" si="8"/>
        <v>2.1092688992822621E-2</v>
      </c>
      <c r="M87" s="8">
        <f t="shared" si="8"/>
        <v>3.2861844570645914E-2</v>
      </c>
      <c r="N87" s="8">
        <f t="shared" si="8"/>
        <v>0.1140505742842778</v>
      </c>
      <c r="O87" s="8">
        <f t="shared" si="8"/>
        <v>1</v>
      </c>
      <c r="P87" s="1"/>
      <c r="Q87" s="1"/>
      <c r="R87" s="1"/>
    </row>
    <row r="89" spans="1:18" ht="33.6" customHeight="1" x14ac:dyDescent="0.3">
      <c r="A89" s="17" t="s">
        <v>76</v>
      </c>
      <c r="B89" s="17"/>
      <c r="C89" s="17"/>
      <c r="D89" s="17"/>
      <c r="E89" s="17"/>
      <c r="F89" s="17"/>
      <c r="G89" s="17"/>
      <c r="H89" s="17"/>
      <c r="I89" s="17"/>
      <c r="J89" s="17"/>
      <c r="K89" s="17"/>
      <c r="L89" s="17"/>
      <c r="M89" s="17"/>
      <c r="N89" s="17"/>
      <c r="O89" s="17"/>
      <c r="P89" s="17"/>
      <c r="Q89" s="17"/>
      <c r="R89" s="17"/>
    </row>
  </sheetData>
  <mergeCells count="2">
    <mergeCell ref="A1:R1"/>
    <mergeCell ref="A89:R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Sharad Taware</cp:lastModifiedBy>
  <dcterms:created xsi:type="dcterms:W3CDTF">2025-09-12T15:09:09Z</dcterms:created>
  <dcterms:modified xsi:type="dcterms:W3CDTF">2025-09-16T06:31:16Z</dcterms:modified>
</cp:coreProperties>
</file>