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shara\OneDrive\Desktop\"/>
    </mc:Choice>
  </mc:AlternateContent>
  <xr:revisionPtr revIDLastSave="0" documentId="13_ncr:1_{3F65C1C5-99F4-4D3A-8F31-8B0504EA6AC0}" xr6:coauthVersionLast="47" xr6:coauthVersionMax="47" xr10:uidLastSave="{00000000-0000-0000-0000-000000000000}"/>
  <bookViews>
    <workbookView xWindow="-108" yWindow="-108" windowWidth="23256" windowHeight="13896" xr2:uid="{00000000-000D-0000-FFFF-FFFF00000000}"/>
  </bookViews>
  <sheets>
    <sheet name="Health Portfolio" sheetId="1" r:id="rId1"/>
    <sheet name="Liability Portfolio" sheetId="2" r:id="rId2"/>
    <sheet name="Miscellaneous portfolio" sheetId="3" r:id="rId3"/>
    <sheet name="Segmentwise Report"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6" i="1" l="1"/>
  <c r="H73" i="1"/>
  <c r="H71" i="1"/>
  <c r="H67" i="1"/>
  <c r="H63" i="1"/>
  <c r="H61" i="1"/>
  <c r="H59" i="1"/>
  <c r="H55" i="1"/>
  <c r="H53" i="1"/>
  <c r="H51" i="1"/>
  <c r="H49" i="1"/>
  <c r="H47" i="1"/>
  <c r="H45" i="1"/>
  <c r="H41" i="1"/>
  <c r="H39" i="1"/>
  <c r="H37" i="1"/>
  <c r="H35" i="1"/>
  <c r="H33" i="1"/>
  <c r="H31" i="1"/>
  <c r="H29" i="1"/>
  <c r="H27" i="1"/>
  <c r="H23" i="1"/>
  <c r="H21" i="1"/>
  <c r="H19" i="1"/>
  <c r="H17" i="1"/>
  <c r="H15" i="1"/>
  <c r="H13" i="1"/>
  <c r="H11" i="1"/>
  <c r="H9" i="1"/>
  <c r="H7" i="1"/>
  <c r="H5" i="1"/>
  <c r="G76" i="1"/>
  <c r="G73" i="1"/>
  <c r="G71" i="1"/>
  <c r="G67" i="1"/>
  <c r="G63" i="1"/>
  <c r="G61" i="1"/>
  <c r="G59" i="1"/>
  <c r="G55" i="1"/>
  <c r="G53" i="1"/>
  <c r="G51" i="1"/>
  <c r="G49" i="1"/>
  <c r="G47" i="1"/>
  <c r="G45" i="1"/>
  <c r="G43" i="1"/>
  <c r="G41" i="1"/>
  <c r="G39" i="1"/>
  <c r="G37" i="1"/>
  <c r="G35" i="1"/>
  <c r="G33" i="1"/>
  <c r="G31" i="1"/>
  <c r="G29" i="1"/>
  <c r="G27" i="1"/>
  <c r="G23" i="1"/>
  <c r="G21" i="1"/>
  <c r="G19" i="1"/>
  <c r="G17" i="1"/>
  <c r="G15" i="1"/>
  <c r="G13" i="1"/>
  <c r="G11" i="1"/>
  <c r="G9" i="1"/>
  <c r="G7" i="1"/>
  <c r="G5" i="1"/>
  <c r="B57" i="1"/>
  <c r="F56" i="1"/>
  <c r="E56" i="1"/>
  <c r="D56" i="1"/>
  <c r="C56" i="1"/>
  <c r="B56" i="1"/>
  <c r="I55" i="1"/>
  <c r="F55" i="1"/>
  <c r="E55" i="1"/>
  <c r="D55" i="1"/>
  <c r="C55" i="1"/>
  <c r="B55" i="1"/>
  <c r="G31" i="2" l="1"/>
  <c r="H31" i="2"/>
  <c r="Q30" i="4"/>
  <c r="P30" i="4"/>
  <c r="F77" i="1"/>
  <c r="F80" i="1" s="1"/>
  <c r="E77" i="1"/>
  <c r="E80" i="1" s="1"/>
  <c r="D77" i="1"/>
  <c r="D80" i="1" s="1"/>
  <c r="C77" i="1"/>
  <c r="B77" i="1"/>
  <c r="F75" i="1"/>
  <c r="E75" i="1"/>
  <c r="C75" i="1"/>
  <c r="B75" i="1"/>
  <c r="F74" i="1"/>
  <c r="E74" i="1"/>
  <c r="C74" i="1"/>
  <c r="B74" i="1"/>
  <c r="I73" i="1"/>
  <c r="F73" i="1"/>
  <c r="E73" i="1"/>
  <c r="C73" i="1"/>
  <c r="B73" i="1"/>
  <c r="E57" i="1"/>
  <c r="D57" i="1"/>
  <c r="C57" i="1"/>
  <c r="I76" i="1"/>
  <c r="F76" i="1"/>
  <c r="E76" i="1"/>
  <c r="D76" i="1"/>
  <c r="C76" i="1"/>
  <c r="B76" i="1"/>
  <c r="G53" i="2"/>
  <c r="G51" i="2"/>
  <c r="G49" i="2"/>
  <c r="G47" i="2"/>
  <c r="G45" i="2"/>
  <c r="G43" i="2"/>
  <c r="G41" i="2"/>
  <c r="G39" i="2"/>
  <c r="G37" i="2"/>
  <c r="G35" i="2"/>
  <c r="G29" i="2"/>
  <c r="G27" i="2"/>
  <c r="G23" i="2"/>
  <c r="G21" i="2"/>
  <c r="G19" i="2"/>
  <c r="G17" i="2"/>
  <c r="G15" i="2"/>
  <c r="G13" i="2"/>
  <c r="G11" i="2"/>
  <c r="G9" i="2"/>
  <c r="G7" i="2"/>
  <c r="G5" i="2"/>
  <c r="F56" i="2"/>
  <c r="E56" i="2"/>
  <c r="D56" i="2"/>
  <c r="C56" i="2"/>
  <c r="B56" i="2"/>
  <c r="B59" i="2" s="1"/>
  <c r="I55" i="2"/>
  <c r="F55" i="2"/>
  <c r="H49" i="2" s="1"/>
  <c r="E55" i="2"/>
  <c r="E58" i="2" s="1"/>
  <c r="D55" i="2"/>
  <c r="C55" i="2"/>
  <c r="B55" i="2"/>
  <c r="H54" i="3"/>
  <c r="H65" i="3" s="1"/>
  <c r="F60" i="3"/>
  <c r="F58" i="3"/>
  <c r="F52" i="3"/>
  <c r="F50" i="3"/>
  <c r="F48" i="3"/>
  <c r="F46" i="3"/>
  <c r="F44" i="3"/>
  <c r="F42" i="3"/>
  <c r="F40" i="3"/>
  <c r="F38" i="3"/>
  <c r="F36" i="3"/>
  <c r="F34" i="3"/>
  <c r="F28" i="3"/>
  <c r="F26" i="3"/>
  <c r="F24" i="3"/>
  <c r="F22" i="3"/>
  <c r="F20" i="3"/>
  <c r="F18" i="3"/>
  <c r="F16" i="3"/>
  <c r="F14" i="3"/>
  <c r="F12" i="3"/>
  <c r="F10" i="3"/>
  <c r="F8" i="3"/>
  <c r="F6" i="3"/>
  <c r="F4" i="3"/>
  <c r="E63" i="3"/>
  <c r="D63" i="3"/>
  <c r="C63" i="3"/>
  <c r="C64" i="3" s="1"/>
  <c r="B63" i="3"/>
  <c r="B64" i="3" s="1"/>
  <c r="E62" i="3"/>
  <c r="D62" i="3"/>
  <c r="D64" i="3" s="1"/>
  <c r="C62" i="3"/>
  <c r="B62" i="3"/>
  <c r="E55" i="3"/>
  <c r="D55" i="3"/>
  <c r="C55" i="3"/>
  <c r="B55" i="3"/>
  <c r="E54" i="3"/>
  <c r="D54" i="3"/>
  <c r="C54" i="3"/>
  <c r="B54" i="3"/>
  <c r="R83" i="4"/>
  <c r="R80" i="4"/>
  <c r="R72" i="4"/>
  <c r="R54" i="4"/>
  <c r="P80" i="4"/>
  <c r="P78" i="4"/>
  <c r="P76" i="4"/>
  <c r="P72" i="4"/>
  <c r="P70" i="4"/>
  <c r="P66" i="4"/>
  <c r="P62" i="4"/>
  <c r="P60" i="4"/>
  <c r="P58" i="4"/>
  <c r="P52" i="4"/>
  <c r="P50" i="4"/>
  <c r="P48" i="4"/>
  <c r="P46" i="4"/>
  <c r="P44" i="4"/>
  <c r="P42" i="4"/>
  <c r="P40" i="4"/>
  <c r="P38" i="4"/>
  <c r="P36" i="4"/>
  <c r="P34" i="4"/>
  <c r="P32" i="4"/>
  <c r="P28" i="4"/>
  <c r="P26" i="4"/>
  <c r="P24" i="4"/>
  <c r="P22" i="4"/>
  <c r="P20" i="4"/>
  <c r="P18" i="4"/>
  <c r="P16" i="4"/>
  <c r="P14" i="4"/>
  <c r="P12" i="4"/>
  <c r="P10" i="4"/>
  <c r="P8" i="4"/>
  <c r="P6" i="4"/>
  <c r="P4" i="4"/>
  <c r="O82" i="4"/>
  <c r="N82" i="4"/>
  <c r="O81" i="4"/>
  <c r="N81" i="4"/>
  <c r="O80" i="4"/>
  <c r="N80" i="4"/>
  <c r="O74" i="4"/>
  <c r="N74" i="4"/>
  <c r="M74" i="4"/>
  <c r="J74" i="4"/>
  <c r="O73" i="4"/>
  <c r="N73" i="4"/>
  <c r="M73" i="4"/>
  <c r="J73" i="4"/>
  <c r="O72" i="4"/>
  <c r="N72" i="4"/>
  <c r="M72" i="4"/>
  <c r="J72" i="4"/>
  <c r="O56" i="4"/>
  <c r="I56" i="4"/>
  <c r="F56" i="4"/>
  <c r="C56" i="4"/>
  <c r="O55" i="4"/>
  <c r="O84" i="4" s="1"/>
  <c r="O87" i="4" s="1"/>
  <c r="N55" i="4"/>
  <c r="N84" i="4" s="1"/>
  <c r="M55" i="4"/>
  <c r="M84" i="4" s="1"/>
  <c r="L55" i="4"/>
  <c r="L84" i="4" s="1"/>
  <c r="K55" i="4"/>
  <c r="K84" i="4" s="1"/>
  <c r="J55" i="4"/>
  <c r="J84" i="4" s="1"/>
  <c r="I55" i="4"/>
  <c r="I84" i="4" s="1"/>
  <c r="H55" i="4"/>
  <c r="H84" i="4" s="1"/>
  <c r="G55" i="4"/>
  <c r="G84" i="4" s="1"/>
  <c r="F55" i="4"/>
  <c r="F84" i="4" s="1"/>
  <c r="E55" i="4"/>
  <c r="E84" i="4" s="1"/>
  <c r="D55" i="4"/>
  <c r="D84" i="4" s="1"/>
  <c r="C55" i="4"/>
  <c r="C84" i="4" s="1"/>
  <c r="B55" i="4"/>
  <c r="B84" i="4" s="1"/>
  <c r="O54" i="4"/>
  <c r="P54" i="4" s="1"/>
  <c r="N54" i="4"/>
  <c r="N56" i="4" s="1"/>
  <c r="M54" i="4"/>
  <c r="M56" i="4" s="1"/>
  <c r="L54" i="4"/>
  <c r="L83" i="4" s="1"/>
  <c r="K54" i="4"/>
  <c r="K83" i="4" s="1"/>
  <c r="J54" i="4"/>
  <c r="J83" i="4" s="1"/>
  <c r="I54" i="4"/>
  <c r="I83" i="4" s="1"/>
  <c r="H54" i="4"/>
  <c r="H56" i="4" s="1"/>
  <c r="G54" i="4"/>
  <c r="G56" i="4" s="1"/>
  <c r="F54" i="4"/>
  <c r="F83" i="4" s="1"/>
  <c r="E54" i="4"/>
  <c r="E56" i="4" s="1"/>
  <c r="D54" i="4"/>
  <c r="D56" i="4" s="1"/>
  <c r="C54" i="4"/>
  <c r="C83" i="4" s="1"/>
  <c r="B54" i="4"/>
  <c r="B83" i="4" s="1"/>
  <c r="F62" i="3" l="1"/>
  <c r="B66" i="3"/>
  <c r="B69" i="3" s="1"/>
  <c r="C66" i="3"/>
  <c r="C69" i="3" s="1"/>
  <c r="D66" i="3"/>
  <c r="E66" i="3"/>
  <c r="E69" i="3" s="1"/>
  <c r="E64" i="3"/>
  <c r="B56" i="3"/>
  <c r="B80" i="1"/>
  <c r="C80" i="1"/>
  <c r="B79" i="1"/>
  <c r="B78" i="1"/>
  <c r="F79" i="1"/>
  <c r="F78" i="1"/>
  <c r="D78" i="1"/>
  <c r="D79" i="1"/>
  <c r="C79" i="1"/>
  <c r="C78" i="1"/>
  <c r="E78" i="1"/>
  <c r="E79" i="1"/>
  <c r="F57" i="1"/>
  <c r="H51" i="2"/>
  <c r="H53" i="2"/>
  <c r="H55" i="2"/>
  <c r="F58" i="2"/>
  <c r="H5" i="2"/>
  <c r="B57" i="2"/>
  <c r="H7" i="2"/>
  <c r="C58" i="2"/>
  <c r="H9" i="2"/>
  <c r="D58" i="2"/>
  <c r="H15" i="2"/>
  <c r="H21" i="2"/>
  <c r="H29" i="2"/>
  <c r="C59" i="2"/>
  <c r="H39" i="2"/>
  <c r="H23" i="2"/>
  <c r="H27" i="2"/>
  <c r="D57" i="2"/>
  <c r="H35" i="2"/>
  <c r="E57" i="2"/>
  <c r="H37" i="2"/>
  <c r="C57" i="2"/>
  <c r="H41" i="2"/>
  <c r="H45" i="2"/>
  <c r="D59" i="2"/>
  <c r="E59" i="2"/>
  <c r="G55" i="2"/>
  <c r="F59" i="2"/>
  <c r="F57" i="2"/>
  <c r="B58" i="2"/>
  <c r="H13" i="2"/>
  <c r="H43" i="2"/>
  <c r="H17" i="2"/>
  <c r="H47" i="2"/>
  <c r="H19" i="2"/>
  <c r="E56" i="3"/>
  <c r="D56" i="3"/>
  <c r="D69" i="3"/>
  <c r="C56" i="3"/>
  <c r="D65" i="3"/>
  <c r="C65" i="3"/>
  <c r="E65" i="3"/>
  <c r="B65" i="3"/>
  <c r="F54" i="3"/>
  <c r="B87" i="4"/>
  <c r="D87" i="4"/>
  <c r="C85" i="4"/>
  <c r="N87" i="4"/>
  <c r="C87" i="4"/>
  <c r="F86" i="4"/>
  <c r="F85" i="4"/>
  <c r="E87" i="4"/>
  <c r="M87" i="4"/>
  <c r="F87" i="4"/>
  <c r="I85" i="4"/>
  <c r="G87" i="4"/>
  <c r="J85" i="4"/>
  <c r="H87" i="4"/>
  <c r="K85" i="4"/>
  <c r="J87" i="4"/>
  <c r="K87" i="4"/>
  <c r="I87" i="4"/>
  <c r="L86" i="4"/>
  <c r="L85" i="4"/>
  <c r="B85" i="4"/>
  <c r="L87" i="4"/>
  <c r="M83" i="4"/>
  <c r="K56" i="4"/>
  <c r="O83" i="4"/>
  <c r="L56" i="4"/>
  <c r="D83" i="4"/>
  <c r="E83" i="4"/>
  <c r="J56" i="4"/>
  <c r="N83" i="4"/>
  <c r="B56" i="4"/>
  <c r="G83" i="4"/>
  <c r="H83" i="4"/>
  <c r="G54" i="3" l="1"/>
  <c r="G30" i="3"/>
  <c r="B67" i="3"/>
  <c r="B68" i="3"/>
  <c r="G60" i="3"/>
  <c r="G28" i="3"/>
  <c r="G4" i="3"/>
  <c r="G58" i="3"/>
  <c r="G26" i="3"/>
  <c r="G24" i="3"/>
  <c r="G52" i="3"/>
  <c r="G22" i="3"/>
  <c r="G18" i="3"/>
  <c r="G46" i="3"/>
  <c r="F65" i="3"/>
  <c r="G50" i="3"/>
  <c r="G20" i="3"/>
  <c r="G48" i="3"/>
  <c r="G16" i="3"/>
  <c r="G14" i="3"/>
  <c r="G44" i="3"/>
  <c r="G6" i="3"/>
  <c r="G42" i="3"/>
  <c r="G12" i="3"/>
  <c r="G65" i="3"/>
  <c r="G38" i="3"/>
  <c r="G8" i="3"/>
  <c r="G40" i="3"/>
  <c r="G10" i="3"/>
  <c r="E68" i="3"/>
  <c r="G62" i="3"/>
  <c r="G36" i="3"/>
  <c r="E67" i="3"/>
  <c r="C67" i="3"/>
  <c r="C68" i="3"/>
  <c r="D67" i="3"/>
  <c r="D68" i="3"/>
  <c r="N86" i="4"/>
  <c r="N85" i="4"/>
  <c r="E86" i="4"/>
  <c r="E85" i="4"/>
  <c r="D86" i="4"/>
  <c r="D85" i="4"/>
  <c r="Q58" i="4"/>
  <c r="Q32" i="4"/>
  <c r="Q6" i="4"/>
  <c r="P83" i="4"/>
  <c r="Q28" i="4"/>
  <c r="Q4" i="4"/>
  <c r="Q26" i="4"/>
  <c r="Q52" i="4"/>
  <c r="Q83" i="4"/>
  <c r="Q50" i="4"/>
  <c r="Q24" i="4"/>
  <c r="O86" i="4"/>
  <c r="Q46" i="4"/>
  <c r="Q34" i="4"/>
  <c r="Q80" i="4"/>
  <c r="Q48" i="4"/>
  <c r="Q22" i="4"/>
  <c r="Q20" i="4"/>
  <c r="O85" i="4"/>
  <c r="Q78" i="4"/>
  <c r="Q76" i="4"/>
  <c r="Q44" i="4"/>
  <c r="Q18" i="4"/>
  <c r="Q62" i="4"/>
  <c r="Q10" i="4"/>
  <c r="Q72" i="4"/>
  <c r="Q42" i="4"/>
  <c r="Q16" i="4"/>
  <c r="Q36" i="4"/>
  <c r="Q60" i="4"/>
  <c r="Q70" i="4"/>
  <c r="Q40" i="4"/>
  <c r="Q14" i="4"/>
  <c r="Q8" i="4"/>
  <c r="Q66" i="4"/>
  <c r="Q38" i="4"/>
  <c r="Q12" i="4"/>
  <c r="K86" i="4"/>
  <c r="M86" i="4"/>
  <c r="M85" i="4"/>
  <c r="J86" i="4"/>
  <c r="Q54" i="4"/>
  <c r="C86" i="4"/>
  <c r="H85" i="4"/>
  <c r="H86" i="4"/>
  <c r="G85" i="4"/>
  <c r="G86" i="4"/>
  <c r="B86" i="4"/>
  <c r="I86" i="4"/>
</calcChain>
</file>

<file path=xl/sharedStrings.xml><?xml version="1.0" encoding="utf-8"?>
<sst xmlns="http://schemas.openxmlformats.org/spreadsheetml/2006/main" count="333" uniqueCount="76">
  <si>
    <t>GROSS DIRECT PREMIUM INCOME UNDERWRITTEN BY NON-LIFE INSURERS WITHIN INDIA  (SEGMENT WISE) : FOR THE PERIOD UPTO November 2024 (PROVISIONAL &amp; UNAUDITED ) IN FY 2024-25  (Rs. In Crs.)</t>
  </si>
  <si>
    <t>Health-Retail</t>
  </si>
  <si>
    <t>Health-Group</t>
  </si>
  <si>
    <t>Health-Government schemes</t>
  </si>
  <si>
    <t>Overseas Medical</t>
  </si>
  <si>
    <t>Grand Total</t>
  </si>
  <si>
    <t>Growth %</t>
  </si>
  <si>
    <t>Market %</t>
  </si>
  <si>
    <t>Accretion</t>
  </si>
  <si>
    <t>General Insurers</t>
  </si>
  <si>
    <t>Acko General Insurance Ltd</t>
  </si>
  <si>
    <t>Previous Year</t>
  </si>
  <si>
    <t>Bajaj Allianz General Insurance Co Ltd</t>
  </si>
  <si>
    <t>Cholamandalam MS General Insurance Co Ltd</t>
  </si>
  <si>
    <t>Future Generali India Insurance Co Ltd</t>
  </si>
  <si>
    <t>Go Digit General Insurance Ltd</t>
  </si>
  <si>
    <t>HDFC Ergo General Insurance Co Ltd</t>
  </si>
  <si>
    <t>ICICI Lombard General Insurance Co Ltd</t>
  </si>
  <si>
    <t>IFFCO-Tokio General Insurance Co Ltd</t>
  </si>
  <si>
    <t>Kshema General insurance</t>
  </si>
  <si>
    <t>Liberty  General Insurance Co. Ltd</t>
  </si>
  <si>
    <t>Magma HDI General Insurance Co Ltd</t>
  </si>
  <si>
    <t>National Insurance Co Ltd</t>
  </si>
  <si>
    <t>Navi General Insurance Co. Ltd</t>
  </si>
  <si>
    <t>Raheja QBE General Insurance Co Ltd</t>
  </si>
  <si>
    <t>Reliance General Insurance Co Ltd</t>
  </si>
  <si>
    <t>Royal Sundaram General Insurance Co Ltd</t>
  </si>
  <si>
    <t>SBI General Insurance Co Ltd</t>
  </si>
  <si>
    <t>Shriram General Insurance Co Ltd</t>
  </si>
  <si>
    <t>Tata AIG General Insurance Co Ltd</t>
  </si>
  <si>
    <t>The New India Assurance Co Ltd</t>
  </si>
  <si>
    <t>The Oriental Insurance Co Ltd</t>
  </si>
  <si>
    <t>United India Insurance Co Ltd</t>
  </si>
  <si>
    <t>Universal Sompo General Insurance Co Ltd</t>
  </si>
  <si>
    <t>General Insurers Sub Total</t>
  </si>
  <si>
    <t>Previous Year Sub Total</t>
  </si>
  <si>
    <t>% Growth</t>
  </si>
  <si>
    <t>Stand-alone Health Insurers</t>
  </si>
  <si>
    <t xml:space="preserve"> Niva bupa health insurance company limited</t>
  </si>
  <si>
    <t>Aditya Birla Health Insurance Co Ltd</t>
  </si>
  <si>
    <t>Care Health Insurance Ltd</t>
  </si>
  <si>
    <t>Galaxy Health and Allied Insurance Company Ltd</t>
  </si>
  <si>
    <t>ManipalCigna Health Insurance Co Ltd</t>
  </si>
  <si>
    <t>Narayana Health Insurance Ltd</t>
  </si>
  <si>
    <t>Star Health &amp; Allied Insurance Co Ltd</t>
  </si>
  <si>
    <t>Stand-alone Health sub Total</t>
  </si>
  <si>
    <t>Industry Total</t>
  </si>
  <si>
    <t>% Market Share</t>
  </si>
  <si>
    <t>Previous Year Market Share</t>
  </si>
  <si>
    <t>Workmen's compensation/Employers' liability</t>
  </si>
  <si>
    <t>Public Liability (Act)</t>
  </si>
  <si>
    <t>Product Liability</t>
  </si>
  <si>
    <t>Other liability covers</t>
  </si>
  <si>
    <t>Crop Insurance</t>
  </si>
  <si>
    <t>Credit Guarantee</t>
  </si>
  <si>
    <t>All Other miscellaneous</t>
  </si>
  <si>
    <t>Specialised Insurers</t>
  </si>
  <si>
    <t>Agriculture Insurance Co Of India Ltd</t>
  </si>
  <si>
    <t>ECGC Ltd</t>
  </si>
  <si>
    <t>Specialised sub Total</t>
  </si>
  <si>
    <t>Fire</t>
  </si>
  <si>
    <t>Marine Total</t>
  </si>
  <si>
    <t>Marine  Cargo</t>
  </si>
  <si>
    <t>Marine  Hull</t>
  </si>
  <si>
    <t>Engineering</t>
  </si>
  <si>
    <t>Motor Total</t>
  </si>
  <si>
    <t>Motor OD</t>
  </si>
  <si>
    <t>Motor TP</t>
  </si>
  <si>
    <t xml:space="preserve">Health </t>
  </si>
  <si>
    <t xml:space="preserve">Aviation </t>
  </si>
  <si>
    <t>Liability</t>
  </si>
  <si>
    <t>P.A.</t>
  </si>
  <si>
    <t>All Other Misc (Crop Insurance + Credit Guarantee+All other misc)</t>
  </si>
  <si>
    <t>Zuno General Insurance Co Ltd</t>
  </si>
  <si>
    <t>Zurich Kotak General Insurance Co Ltd</t>
  </si>
  <si>
    <t>“IRDAI has recently revised the formats for reporting and they have excluded premium from long term policies from reporting of premiums with effect from October 1, 2024. It is assumed that all companies have deducted the long term premiums accordingly for the current year only following IRDAI formats. Therefore the growth rates reported for the current year cannot be compared with the previous year's figures.”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</si>
</sst>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0.00_);_(* \(#,##0.00\);_(*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0"/>
      <color theme="1"/>
      <name val="Calibri"/>
      <family val="2"/>
      <scheme val="minor"/>
    </font>
    <font>
      <sz val="10"/>
      <color theme="1"/>
      <name val="Calibri"/>
      <family val="2"/>
      <scheme val="minor"/>
    </font>
    <font>
      <b/>
      <sz val="11"/>
      <color theme="1"/>
      <name val="Aptos"/>
      <family val="2"/>
    </font>
    <font>
      <sz val="10"/>
      <color rgb="FF212529"/>
      <name val="Segoe UI"/>
      <family val="2"/>
    </font>
    <font>
      <sz val="11"/>
      <color rgb="FF212529"/>
      <name val="Segoe UI"/>
      <family val="2"/>
    </font>
    <font>
      <sz val="8"/>
      <color rgb="FF78909C"/>
      <name val="Open Sans"/>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FF"/>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medium">
        <color rgb="FFDEE2E6"/>
      </right>
      <top style="medium">
        <color rgb="FFDEE2E6"/>
      </top>
      <bottom/>
      <diagonal/>
    </border>
    <border>
      <left style="medium">
        <color rgb="FFDEE2E6"/>
      </left>
      <right style="medium">
        <color rgb="FFDEE2E6"/>
      </right>
      <top style="medium">
        <color rgb="FFDEE2E6"/>
      </top>
      <bottom/>
      <diagonal/>
    </border>
    <border>
      <left style="medium">
        <color rgb="FFDEE2E6"/>
      </left>
      <right style="medium">
        <color rgb="FFDEE2E6"/>
      </right>
      <top style="medium">
        <color rgb="FFDEE2E6"/>
      </top>
      <bottom style="medium">
        <color rgb="FFDEE2E6"/>
      </bottom>
      <diagonal/>
    </border>
    <border>
      <left/>
      <right style="medium">
        <color rgb="FFDEE2E6"/>
      </right>
      <top style="medium">
        <color rgb="FFDEE2E6"/>
      </top>
      <bottom style="medium">
        <color rgb="FFDEE2E6"/>
      </bottom>
      <diagonal/>
    </border>
    <border>
      <left/>
      <right/>
      <top/>
      <bottom style="medium">
        <color rgb="FFDEE2E6"/>
      </bottom>
      <diagonal/>
    </border>
    <border>
      <left/>
      <right style="medium">
        <color rgb="FFDEE2E6"/>
      </right>
      <top/>
      <bottom style="medium">
        <color rgb="FFDEE2E6"/>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1">
    <xf numFmtId="0" fontId="0" fillId="0" borderId="0" xfId="0"/>
    <xf numFmtId="0" fontId="0" fillId="0" borderId="2" xfId="0" applyBorder="1"/>
    <xf numFmtId="0" fontId="2" fillId="0" borderId="2" xfId="0" applyFont="1" applyBorder="1" applyAlignment="1">
      <alignment vertical="top" wrapText="1"/>
    </xf>
    <xf numFmtId="0" fontId="2" fillId="0" borderId="2" xfId="0" applyFont="1" applyBorder="1"/>
    <xf numFmtId="43" fontId="0" fillId="0" borderId="2" xfId="1" applyFont="1" applyBorder="1"/>
    <xf numFmtId="43" fontId="2" fillId="0" borderId="2" xfId="1" applyFont="1" applyBorder="1" applyAlignment="1">
      <alignment vertical="top" wrapText="1"/>
    </xf>
    <xf numFmtId="43" fontId="2" fillId="0" borderId="2" xfId="1" applyFont="1" applyBorder="1"/>
    <xf numFmtId="43" fontId="4" fillId="0" borderId="2" xfId="1" applyFont="1" applyBorder="1"/>
    <xf numFmtId="43" fontId="5" fillId="0" borderId="2" xfId="1" applyFont="1" applyBorder="1"/>
    <xf numFmtId="10" fontId="1" fillId="0" borderId="2" xfId="2" applyNumberFormat="1" applyFont="1" applyBorder="1"/>
    <xf numFmtId="10" fontId="2" fillId="0" borderId="2" xfId="2" applyNumberFormat="1" applyFont="1" applyBorder="1"/>
    <xf numFmtId="43" fontId="2" fillId="0" borderId="2" xfId="0" applyNumberFormat="1" applyFont="1" applyBorder="1"/>
    <xf numFmtId="43" fontId="0" fillId="0" borderId="2" xfId="0" applyNumberFormat="1" applyBorder="1"/>
    <xf numFmtId="10" fontId="0" fillId="0" borderId="2" xfId="2" applyNumberFormat="1" applyFont="1" applyBorder="1"/>
    <xf numFmtId="43" fontId="1" fillId="0" borderId="2" xfId="1" applyFont="1" applyBorder="1"/>
    <xf numFmtId="164" fontId="2" fillId="0" borderId="2" xfId="0" applyNumberFormat="1" applyFont="1" applyBorder="1"/>
    <xf numFmtId="0" fontId="0" fillId="2" borderId="0" xfId="0" applyFill="1"/>
    <xf numFmtId="43" fontId="0" fillId="3" borderId="2" xfId="1" applyFont="1" applyFill="1" applyBorder="1"/>
    <xf numFmtId="43" fontId="2" fillId="3" borderId="2" xfId="1" applyFont="1" applyFill="1" applyBorder="1" applyAlignment="1">
      <alignment vertical="top" wrapText="1"/>
    </xf>
    <xf numFmtId="43" fontId="4" fillId="3" borderId="2" xfId="1" applyFont="1" applyFill="1" applyBorder="1"/>
    <xf numFmtId="43" fontId="5" fillId="3" borderId="2" xfId="1" applyFont="1" applyFill="1" applyBorder="1"/>
    <xf numFmtId="10" fontId="1" fillId="3" borderId="2" xfId="2" applyNumberFormat="1" applyFont="1" applyFill="1" applyBorder="1"/>
    <xf numFmtId="0" fontId="2" fillId="3" borderId="2" xfId="0" applyFont="1" applyFill="1" applyBorder="1"/>
    <xf numFmtId="0" fontId="0" fillId="3" borderId="2" xfId="0" applyFill="1" applyBorder="1"/>
    <xf numFmtId="10" fontId="2" fillId="3" borderId="2" xfId="2" applyNumberFormat="1" applyFont="1" applyFill="1" applyBorder="1"/>
    <xf numFmtId="43" fontId="2" fillId="3" borderId="2" xfId="0" applyNumberFormat="1" applyFont="1" applyFill="1" applyBorder="1"/>
    <xf numFmtId="43" fontId="0" fillId="3" borderId="2" xfId="0" applyNumberFormat="1" applyFill="1" applyBorder="1"/>
    <xf numFmtId="10" fontId="0" fillId="3" borderId="2" xfId="2" applyNumberFormat="1" applyFont="1" applyFill="1" applyBorder="1"/>
    <xf numFmtId="0" fontId="0" fillId="3" borderId="0" xfId="0" applyFill="1"/>
    <xf numFmtId="0" fontId="0" fillId="0" borderId="2" xfId="1" applyNumberFormat="1" applyFont="1" applyBorder="1"/>
    <xf numFmtId="0" fontId="0" fillId="3" borderId="2" xfId="1" applyNumberFormat="1" applyFont="1" applyFill="1" applyBorder="1"/>
    <xf numFmtId="2" fontId="0" fillId="0" borderId="2" xfId="1" applyNumberFormat="1" applyFont="1" applyBorder="1"/>
    <xf numFmtId="0" fontId="7" fillId="4" borderId="3" xfId="0" applyFont="1" applyFill="1" applyBorder="1" applyAlignment="1">
      <alignment vertical="top" wrapText="1"/>
    </xf>
    <xf numFmtId="0" fontId="7" fillId="4" borderId="4" xfId="0" applyFont="1" applyFill="1" applyBorder="1" applyAlignment="1">
      <alignment vertical="top" wrapText="1"/>
    </xf>
    <xf numFmtId="0" fontId="7" fillId="4" borderId="5" xfId="0" applyFont="1" applyFill="1" applyBorder="1" applyAlignment="1">
      <alignment vertical="top" wrapText="1"/>
    </xf>
    <xf numFmtId="0" fontId="7" fillId="4" borderId="6" xfId="0" applyFont="1" applyFill="1" applyBorder="1" applyAlignment="1">
      <alignment vertical="top" wrapText="1"/>
    </xf>
    <xf numFmtId="0" fontId="0" fillId="4" borderId="7" xfId="0" applyFill="1" applyBorder="1"/>
    <xf numFmtId="0" fontId="0" fillId="4" borderId="8" xfId="0" applyFill="1" applyBorder="1"/>
    <xf numFmtId="0" fontId="8" fillId="0" borderId="3" xfId="0" applyFont="1" applyBorder="1" applyAlignment="1">
      <alignment vertical="top" wrapText="1"/>
    </xf>
    <xf numFmtId="0" fontId="8" fillId="0" borderId="4" xfId="0" applyFont="1" applyBorder="1" applyAlignment="1">
      <alignment vertical="top" wrapText="1"/>
    </xf>
    <xf numFmtId="0" fontId="8" fillId="0" borderId="5" xfId="0" applyFont="1" applyBorder="1" applyAlignment="1">
      <alignment vertical="top" wrapText="1"/>
    </xf>
    <xf numFmtId="0" fontId="8" fillId="0" borderId="6" xfId="0" applyFont="1" applyBorder="1" applyAlignment="1">
      <alignment vertical="top" wrapText="1"/>
    </xf>
    <xf numFmtId="0" fontId="0" fillId="0" borderId="0" xfId="0" applyAlignment="1">
      <alignment horizontal="left" vertical="center" indent="1"/>
    </xf>
    <xf numFmtId="0" fontId="9" fillId="0" borderId="0" xfId="0" applyFont="1" applyAlignment="1">
      <alignment horizontal="left" vertical="center" indent="1"/>
    </xf>
    <xf numFmtId="0" fontId="9" fillId="0" borderId="0" xfId="0" applyFont="1" applyAlignment="1">
      <alignment horizontal="right" vertical="center" indent="1"/>
    </xf>
    <xf numFmtId="43" fontId="2" fillId="3" borderId="2" xfId="1" applyFont="1" applyFill="1" applyBorder="1"/>
    <xf numFmtId="0" fontId="8" fillId="3" borderId="3" xfId="0" applyFont="1" applyFill="1" applyBorder="1" applyAlignment="1">
      <alignment vertical="top" wrapText="1"/>
    </xf>
    <xf numFmtId="0" fontId="8" fillId="3" borderId="6" xfId="0" applyFont="1" applyFill="1" applyBorder="1" applyAlignment="1">
      <alignment vertical="top" wrapText="1"/>
    </xf>
    <xf numFmtId="0" fontId="2" fillId="0" borderId="1" xfId="0" applyFont="1" applyBorder="1" applyAlignment="1">
      <alignment horizontal="center" vertical="center" wrapText="1"/>
    </xf>
    <xf numFmtId="0" fontId="6" fillId="0" borderId="0" xfId="0" applyFont="1" applyAlignment="1">
      <alignment horizontal="left" vertical="top" wrapText="1"/>
    </xf>
    <xf numFmtId="0" fontId="3" fillId="0" borderId="1" xfId="0" applyFont="1" applyBorder="1" applyAlignment="1">
      <alignment horizontal="center" vertical="center"/>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82"/>
  <sheetViews>
    <sheetView tabSelected="1" workbookViewId="0">
      <selection activeCell="H55" sqref="H55"/>
    </sheetView>
  </sheetViews>
  <sheetFormatPr defaultRowHeight="14.4" x14ac:dyDescent="0.3"/>
  <cols>
    <col min="1" max="1" width="34.6640625" customWidth="1"/>
    <col min="2" max="2" width="12.109375" customWidth="1"/>
    <col min="3" max="3" width="11.6640625" customWidth="1"/>
    <col min="4" max="4" width="11.44140625" customWidth="1"/>
    <col min="5" max="5" width="12.21875" customWidth="1"/>
    <col min="6" max="6" width="12.77734375" customWidth="1"/>
    <col min="7" max="7" width="11.6640625" customWidth="1"/>
    <col min="8" max="8" width="11.44140625" customWidth="1"/>
    <col min="9" max="9" width="13.33203125" customWidth="1"/>
  </cols>
  <sheetData>
    <row r="2" spans="1:9" ht="62.4" customHeight="1" x14ac:dyDescent="0.3">
      <c r="A2" s="48" t="s">
        <v>0</v>
      </c>
      <c r="B2" s="48"/>
      <c r="C2" s="48"/>
      <c r="D2" s="48"/>
      <c r="E2" s="48"/>
      <c r="F2" s="48"/>
      <c r="G2" s="48"/>
      <c r="H2" s="48"/>
      <c r="I2" s="48"/>
    </row>
    <row r="3" spans="1:9" ht="46.8" customHeight="1" x14ac:dyDescent="0.3">
      <c r="A3" s="4"/>
      <c r="B3" s="5" t="s">
        <v>1</v>
      </c>
      <c r="C3" s="5" t="s">
        <v>2</v>
      </c>
      <c r="D3" s="5" t="s">
        <v>3</v>
      </c>
      <c r="E3" s="5" t="s">
        <v>4</v>
      </c>
      <c r="F3" s="5" t="s">
        <v>5</v>
      </c>
      <c r="G3" s="5" t="s">
        <v>6</v>
      </c>
      <c r="H3" s="5" t="s">
        <v>7</v>
      </c>
      <c r="I3" s="5" t="s">
        <v>8</v>
      </c>
    </row>
    <row r="4" spans="1:9" x14ac:dyDescent="0.3">
      <c r="A4" s="6" t="s">
        <v>9</v>
      </c>
      <c r="B4" s="4"/>
      <c r="C4" s="4"/>
      <c r="D4" s="4"/>
      <c r="E4" s="4"/>
      <c r="F4" s="4"/>
      <c r="G4" s="4"/>
      <c r="H4" s="4"/>
      <c r="I4" s="4"/>
    </row>
    <row r="5" spans="1:9" x14ac:dyDescent="0.3">
      <c r="A5" s="4" t="s">
        <v>10</v>
      </c>
      <c r="B5" s="4">
        <v>58.41</v>
      </c>
      <c r="C5" s="4">
        <v>573.57000000000005</v>
      </c>
      <c r="D5" s="4">
        <v>0</v>
      </c>
      <c r="E5" s="4">
        <v>22.99</v>
      </c>
      <c r="F5" s="4">
        <v>654.97</v>
      </c>
      <c r="G5" s="13">
        <f>(F5-F6)/F6</f>
        <v>0.11015627648394861</v>
      </c>
      <c r="H5" s="13">
        <f>F5/$F$76</f>
        <v>8.2756109354762131E-3</v>
      </c>
      <c r="I5" s="4">
        <v>64.989999999999995</v>
      </c>
    </row>
    <row r="6" spans="1:9" x14ac:dyDescent="0.3">
      <c r="A6" s="4" t="s">
        <v>11</v>
      </c>
      <c r="B6" s="4">
        <v>21.59</v>
      </c>
      <c r="C6" s="4">
        <v>541.16</v>
      </c>
      <c r="D6" s="4">
        <v>0</v>
      </c>
      <c r="E6" s="4">
        <v>27.23</v>
      </c>
      <c r="F6" s="4">
        <v>589.98</v>
      </c>
      <c r="G6" s="4"/>
      <c r="H6" s="4"/>
      <c r="I6" s="4"/>
    </row>
    <row r="7" spans="1:9" x14ac:dyDescent="0.3">
      <c r="A7" s="4" t="s">
        <v>12</v>
      </c>
      <c r="B7" s="4">
        <v>681.14</v>
      </c>
      <c r="C7" s="4">
        <v>2609.19</v>
      </c>
      <c r="D7" s="4">
        <v>3260.29</v>
      </c>
      <c r="E7" s="4">
        <v>147.80000000000001</v>
      </c>
      <c r="F7" s="4">
        <v>6698.42</v>
      </c>
      <c r="G7" s="13">
        <f>(F7-F8)/F8</f>
        <v>0.30820850340800343</v>
      </c>
      <c r="H7" s="13">
        <f>F7/$F$76</f>
        <v>8.463520131061357E-2</v>
      </c>
      <c r="I7" s="4">
        <v>1578.12</v>
      </c>
    </row>
    <row r="8" spans="1:9" x14ac:dyDescent="0.3">
      <c r="A8" s="4" t="s">
        <v>11</v>
      </c>
      <c r="B8" s="4">
        <v>601.12</v>
      </c>
      <c r="C8" s="4">
        <v>1970.8</v>
      </c>
      <c r="D8" s="4">
        <v>2408.04</v>
      </c>
      <c r="E8" s="4">
        <v>140.34</v>
      </c>
      <c r="F8" s="4">
        <v>5120.3</v>
      </c>
      <c r="G8" s="4"/>
      <c r="H8" s="4"/>
      <c r="I8" s="4"/>
    </row>
    <row r="9" spans="1:9" x14ac:dyDescent="0.3">
      <c r="A9" s="4" t="s">
        <v>13</v>
      </c>
      <c r="B9" s="4">
        <v>360.74</v>
      </c>
      <c r="C9" s="4">
        <v>299.13</v>
      </c>
      <c r="D9" s="4">
        <v>6.26</v>
      </c>
      <c r="E9" s="4">
        <v>0.91</v>
      </c>
      <c r="F9" s="4">
        <v>667.04</v>
      </c>
      <c r="G9" s="13">
        <f>(F9-F10)/F10</f>
        <v>0.31392439970847191</v>
      </c>
      <c r="H9" s="13">
        <f>F9/$F$76</f>
        <v>8.428116583049686E-3</v>
      </c>
      <c r="I9" s="4">
        <v>159.37</v>
      </c>
    </row>
    <row r="10" spans="1:9" x14ac:dyDescent="0.3">
      <c r="A10" s="4" t="s">
        <v>11</v>
      </c>
      <c r="B10" s="4">
        <v>362.73</v>
      </c>
      <c r="C10" s="4">
        <v>143.69999999999999</v>
      </c>
      <c r="D10" s="4">
        <v>0</v>
      </c>
      <c r="E10" s="4">
        <v>1.24</v>
      </c>
      <c r="F10" s="4">
        <v>507.67</v>
      </c>
      <c r="G10" s="4"/>
      <c r="H10" s="4"/>
      <c r="I10" s="4"/>
    </row>
    <row r="11" spans="1:9" x14ac:dyDescent="0.3">
      <c r="A11" s="4" t="s">
        <v>73</v>
      </c>
      <c r="B11" s="4">
        <v>5.78</v>
      </c>
      <c r="C11" s="4">
        <v>221.91</v>
      </c>
      <c r="D11" s="4">
        <v>0</v>
      </c>
      <c r="E11" s="4">
        <v>3.64</v>
      </c>
      <c r="F11" s="4">
        <v>231.33</v>
      </c>
      <c r="G11" s="13">
        <f>(F11-F12)/F12</f>
        <v>5.7121966823561666E-2</v>
      </c>
      <c r="H11" s="13">
        <f>F11/$F$76</f>
        <v>2.9228775023340189E-3</v>
      </c>
      <c r="I11" s="4">
        <v>12.5</v>
      </c>
    </row>
    <row r="12" spans="1:9" x14ac:dyDescent="0.3">
      <c r="A12" s="4" t="s">
        <v>11</v>
      </c>
      <c r="B12" s="4">
        <v>6.29</v>
      </c>
      <c r="C12" s="4">
        <v>189.79</v>
      </c>
      <c r="D12" s="4">
        <v>0</v>
      </c>
      <c r="E12" s="4">
        <v>22.75</v>
      </c>
      <c r="F12" s="4">
        <v>218.83</v>
      </c>
      <c r="G12" s="4"/>
      <c r="H12" s="4"/>
      <c r="I12" s="4"/>
    </row>
    <row r="13" spans="1:9" x14ac:dyDescent="0.3">
      <c r="A13" s="4" t="s">
        <v>14</v>
      </c>
      <c r="B13" s="4">
        <v>122.58</v>
      </c>
      <c r="C13" s="4">
        <v>941.19</v>
      </c>
      <c r="D13" s="4">
        <v>46.91</v>
      </c>
      <c r="E13" s="4">
        <v>5.85</v>
      </c>
      <c r="F13" s="4">
        <v>1116.53</v>
      </c>
      <c r="G13" s="13">
        <f>(F13-F14)/F14</f>
        <v>0.41383021830522204</v>
      </c>
      <c r="H13" s="13">
        <f>F13/$F$76</f>
        <v>1.4107467331003336E-2</v>
      </c>
      <c r="I13" s="4">
        <v>326.81</v>
      </c>
    </row>
    <row r="14" spans="1:9" x14ac:dyDescent="0.3">
      <c r="A14" s="4" t="s">
        <v>11</v>
      </c>
      <c r="B14" s="4">
        <v>124.64</v>
      </c>
      <c r="C14" s="4">
        <v>660.14</v>
      </c>
      <c r="D14" s="4">
        <v>0</v>
      </c>
      <c r="E14" s="4">
        <v>4.9400000000000004</v>
      </c>
      <c r="F14" s="4">
        <v>789.72</v>
      </c>
      <c r="G14" s="4"/>
      <c r="H14" s="4"/>
      <c r="I14" s="4"/>
    </row>
    <row r="15" spans="1:9" x14ac:dyDescent="0.3">
      <c r="A15" s="4" t="s">
        <v>15</v>
      </c>
      <c r="B15" s="4">
        <v>41.62</v>
      </c>
      <c r="C15" s="4">
        <v>823.31</v>
      </c>
      <c r="D15" s="4">
        <v>0</v>
      </c>
      <c r="E15" s="4">
        <v>4.57</v>
      </c>
      <c r="F15" s="4">
        <v>869.5</v>
      </c>
      <c r="G15" s="13">
        <f>(F15-F16)/F16</f>
        <v>-2.1197077662580392E-2</v>
      </c>
      <c r="H15" s="13">
        <f>F15/$F$76</f>
        <v>1.0986218770930832E-2</v>
      </c>
      <c r="I15" s="4">
        <v>-18.829999999999998</v>
      </c>
    </row>
    <row r="16" spans="1:9" x14ac:dyDescent="0.3">
      <c r="A16" s="4" t="s">
        <v>11</v>
      </c>
      <c r="B16" s="4">
        <v>37.53</v>
      </c>
      <c r="C16" s="4">
        <v>844.59</v>
      </c>
      <c r="D16" s="4">
        <v>0</v>
      </c>
      <c r="E16" s="4">
        <v>6.21</v>
      </c>
      <c r="F16" s="4">
        <v>888.33</v>
      </c>
      <c r="G16" s="4"/>
      <c r="H16" s="4"/>
      <c r="I16" s="4"/>
    </row>
    <row r="17" spans="1:9" x14ac:dyDescent="0.3">
      <c r="A17" s="4" t="s">
        <v>16</v>
      </c>
      <c r="B17" s="4">
        <v>2528.73</v>
      </c>
      <c r="C17" s="4">
        <v>1178.77</v>
      </c>
      <c r="D17" s="4">
        <v>0</v>
      </c>
      <c r="E17" s="4">
        <v>25.59</v>
      </c>
      <c r="F17" s="4">
        <v>3733.09</v>
      </c>
      <c r="G17" s="13">
        <f>(F17-F18)/F18</f>
        <v>9.843932982986818E-2</v>
      </c>
      <c r="H17" s="13">
        <f>F17/$F$76</f>
        <v>4.7167962543501071E-2</v>
      </c>
      <c r="I17" s="4">
        <v>334.55</v>
      </c>
    </row>
    <row r="18" spans="1:9" x14ac:dyDescent="0.3">
      <c r="A18" s="4" t="s">
        <v>11</v>
      </c>
      <c r="B18" s="4">
        <v>2245.4499999999998</v>
      </c>
      <c r="C18" s="4">
        <v>1128.0999999999999</v>
      </c>
      <c r="D18" s="4">
        <v>0</v>
      </c>
      <c r="E18" s="4">
        <v>24.99</v>
      </c>
      <c r="F18" s="4">
        <v>3398.54</v>
      </c>
      <c r="G18" s="4"/>
      <c r="H18" s="4"/>
      <c r="I18" s="4"/>
    </row>
    <row r="19" spans="1:9" x14ac:dyDescent="0.3">
      <c r="A19" s="4" t="s">
        <v>17</v>
      </c>
      <c r="B19" s="4">
        <v>930.9</v>
      </c>
      <c r="C19" s="4">
        <v>3794.75</v>
      </c>
      <c r="D19" s="4">
        <v>0</v>
      </c>
      <c r="E19" s="4">
        <v>176.12</v>
      </c>
      <c r="F19" s="4">
        <v>4901.7700000000004</v>
      </c>
      <c r="G19" s="13">
        <f>(F19-F20)/F20</f>
        <v>0.13985108223497586</v>
      </c>
      <c r="H19" s="13">
        <f>F19/$F$76</f>
        <v>6.1934350298775878E-2</v>
      </c>
      <c r="I19" s="4">
        <v>601.41</v>
      </c>
    </row>
    <row r="20" spans="1:9" x14ac:dyDescent="0.3">
      <c r="A20" s="4" t="s">
        <v>11</v>
      </c>
      <c r="B20" s="4">
        <v>740.48</v>
      </c>
      <c r="C20" s="4">
        <v>3385.31</v>
      </c>
      <c r="D20" s="4">
        <v>0</v>
      </c>
      <c r="E20" s="4">
        <v>174.57</v>
      </c>
      <c r="F20" s="4">
        <v>4300.3599999999997</v>
      </c>
      <c r="G20" s="4"/>
      <c r="H20" s="4"/>
      <c r="I20" s="4"/>
    </row>
    <row r="21" spans="1:9" x14ac:dyDescent="0.3">
      <c r="A21" s="4" t="s">
        <v>18</v>
      </c>
      <c r="B21" s="4">
        <v>171.4</v>
      </c>
      <c r="C21" s="4">
        <v>367.27</v>
      </c>
      <c r="D21" s="4">
        <v>0.95</v>
      </c>
      <c r="E21" s="4">
        <v>1.61</v>
      </c>
      <c r="F21" s="4">
        <v>541.23</v>
      </c>
      <c r="G21" s="13">
        <f>(F21-F22)/F22</f>
        <v>-0.55359897066222385</v>
      </c>
      <c r="H21" s="13">
        <f>F21/$F$76</f>
        <v>6.8384947503058015E-3</v>
      </c>
      <c r="I21" s="4">
        <v>-671.2</v>
      </c>
    </row>
    <row r="22" spans="1:9" x14ac:dyDescent="0.3">
      <c r="A22" s="4" t="s">
        <v>11</v>
      </c>
      <c r="B22" s="4">
        <v>148.18</v>
      </c>
      <c r="C22" s="4">
        <v>658.63</v>
      </c>
      <c r="D22" s="4">
        <v>403.69</v>
      </c>
      <c r="E22" s="4">
        <v>1.93</v>
      </c>
      <c r="F22" s="4">
        <v>1212.43</v>
      </c>
      <c r="G22" s="4"/>
      <c r="H22" s="4"/>
      <c r="I22" s="4"/>
    </row>
    <row r="23" spans="1:9" x14ac:dyDescent="0.3">
      <c r="A23" s="4" t="s">
        <v>74</v>
      </c>
      <c r="B23" s="4">
        <v>62.45</v>
      </c>
      <c r="C23" s="4">
        <v>405.18</v>
      </c>
      <c r="D23" s="4">
        <v>0</v>
      </c>
      <c r="E23" s="4">
        <v>0.22</v>
      </c>
      <c r="F23" s="4">
        <v>467.85</v>
      </c>
      <c r="G23" s="13">
        <f>(F23-F24)/F24</f>
        <v>0.21690162825781628</v>
      </c>
      <c r="H23" s="13">
        <f>F23/$F$76</f>
        <v>5.9113311696147091E-3</v>
      </c>
      <c r="I23" s="4">
        <v>83.39</v>
      </c>
    </row>
    <row r="24" spans="1:9" x14ac:dyDescent="0.3">
      <c r="A24" s="4" t="s">
        <v>11</v>
      </c>
      <c r="B24" s="4">
        <v>62.5</v>
      </c>
      <c r="C24" s="4">
        <v>321.95999999999998</v>
      </c>
      <c r="D24" s="4">
        <v>0</v>
      </c>
      <c r="E24" s="4">
        <v>0</v>
      </c>
      <c r="F24" s="4">
        <v>384.46</v>
      </c>
      <c r="G24" s="4"/>
      <c r="H24" s="4"/>
      <c r="I24" s="4"/>
    </row>
    <row r="25" spans="1:9" x14ac:dyDescent="0.3">
      <c r="A25" s="4" t="s">
        <v>19</v>
      </c>
      <c r="B25" s="4">
        <v>0</v>
      </c>
      <c r="C25" s="4">
        <v>0</v>
      </c>
      <c r="D25" s="4">
        <v>0</v>
      </c>
      <c r="E25" s="4">
        <v>0</v>
      </c>
      <c r="F25" s="4">
        <v>0</v>
      </c>
      <c r="G25" s="4">
        <v>0</v>
      </c>
      <c r="H25" s="4">
        <v>0</v>
      </c>
      <c r="I25" s="4">
        <v>0</v>
      </c>
    </row>
    <row r="26" spans="1:9" x14ac:dyDescent="0.3">
      <c r="A26" s="4" t="s">
        <v>11</v>
      </c>
      <c r="B26" s="4">
        <v>0</v>
      </c>
      <c r="C26" s="4">
        <v>0</v>
      </c>
      <c r="D26" s="4">
        <v>0</v>
      </c>
      <c r="E26" s="4">
        <v>0</v>
      </c>
      <c r="F26" s="4">
        <v>0</v>
      </c>
      <c r="G26" s="4"/>
      <c r="H26" s="4"/>
      <c r="I26" s="4"/>
    </row>
    <row r="27" spans="1:9" x14ac:dyDescent="0.3">
      <c r="A27" s="4" t="s">
        <v>20</v>
      </c>
      <c r="B27" s="4">
        <v>38.25</v>
      </c>
      <c r="C27" s="4">
        <v>187.08</v>
      </c>
      <c r="D27" s="4">
        <v>0</v>
      </c>
      <c r="E27" s="4">
        <v>10.15</v>
      </c>
      <c r="F27" s="4">
        <v>235.48</v>
      </c>
      <c r="G27" s="13">
        <f>(F27-F28)/F28</f>
        <v>-4.0228245363766069E-2</v>
      </c>
      <c r="H27" s="13">
        <f>F27/$F$76</f>
        <v>2.9753131640929179E-3</v>
      </c>
      <c r="I27" s="4">
        <v>-9.8699999999999992</v>
      </c>
    </row>
    <row r="28" spans="1:9" x14ac:dyDescent="0.3">
      <c r="A28" s="4" t="s">
        <v>11</v>
      </c>
      <c r="B28" s="4">
        <v>44.41</v>
      </c>
      <c r="C28" s="4">
        <v>184.31</v>
      </c>
      <c r="D28" s="4">
        <v>0</v>
      </c>
      <c r="E28" s="4">
        <v>16.63</v>
      </c>
      <c r="F28" s="4">
        <v>245.35</v>
      </c>
      <c r="G28" s="4"/>
      <c r="H28" s="4"/>
      <c r="I28" s="4"/>
    </row>
    <row r="29" spans="1:9" x14ac:dyDescent="0.3">
      <c r="A29" s="4" t="s">
        <v>21</v>
      </c>
      <c r="B29" s="4">
        <v>37.54</v>
      </c>
      <c r="C29" s="4">
        <v>407.98</v>
      </c>
      <c r="D29" s="4">
        <v>0</v>
      </c>
      <c r="E29" s="4">
        <v>0</v>
      </c>
      <c r="F29" s="4">
        <v>445.52</v>
      </c>
      <c r="G29" s="13">
        <f>(F29-F30)/F30</f>
        <v>0.40742378771126192</v>
      </c>
      <c r="H29" s="13">
        <f>F29/$F$76</f>
        <v>5.6291894040541735E-3</v>
      </c>
      <c r="I29" s="4">
        <v>128.97</v>
      </c>
    </row>
    <row r="30" spans="1:9" x14ac:dyDescent="0.3">
      <c r="A30" s="4" t="s">
        <v>11</v>
      </c>
      <c r="B30" s="4">
        <v>30.34</v>
      </c>
      <c r="C30" s="4">
        <v>286.20999999999998</v>
      </c>
      <c r="D30" s="4">
        <v>0</v>
      </c>
      <c r="E30" s="4">
        <v>0</v>
      </c>
      <c r="F30" s="4">
        <v>316.55</v>
      </c>
      <c r="G30" s="4"/>
      <c r="H30" s="4"/>
      <c r="I30" s="4"/>
    </row>
    <row r="31" spans="1:9" x14ac:dyDescent="0.3">
      <c r="A31" s="4" t="s">
        <v>22</v>
      </c>
      <c r="B31" s="4">
        <v>1486.21</v>
      </c>
      <c r="C31" s="4">
        <v>4143.79</v>
      </c>
      <c r="D31" s="4">
        <v>394.97</v>
      </c>
      <c r="E31" s="4">
        <v>3.5</v>
      </c>
      <c r="F31" s="4">
        <v>6028.47</v>
      </c>
      <c r="G31" s="13">
        <f>(F31-F32)/F32</f>
        <v>0.13738708143720718</v>
      </c>
      <c r="H31" s="13">
        <f>F31/$F$76</f>
        <v>7.6170316588836565E-2</v>
      </c>
      <c r="I31" s="4">
        <v>728.19</v>
      </c>
    </row>
    <row r="32" spans="1:9" x14ac:dyDescent="0.3">
      <c r="A32" s="4" t="s">
        <v>11</v>
      </c>
      <c r="B32" s="4">
        <v>1423</v>
      </c>
      <c r="C32" s="4">
        <v>3519.55</v>
      </c>
      <c r="D32" s="4">
        <v>355.09</v>
      </c>
      <c r="E32" s="4">
        <v>2.64</v>
      </c>
      <c r="F32" s="4">
        <v>5300.28</v>
      </c>
      <c r="G32" s="4"/>
      <c r="H32" s="4"/>
      <c r="I32" s="4"/>
    </row>
    <row r="33" spans="1:9" x14ac:dyDescent="0.3">
      <c r="A33" s="4" t="s">
        <v>23</v>
      </c>
      <c r="B33" s="4">
        <v>34.79</v>
      </c>
      <c r="C33" s="4">
        <v>-0.06</v>
      </c>
      <c r="D33" s="4">
        <v>0</v>
      </c>
      <c r="E33" s="4">
        <v>0</v>
      </c>
      <c r="F33" s="4">
        <v>34.729999999999997</v>
      </c>
      <c r="G33" s="13">
        <f>(F33-F34)/F34</f>
        <v>-9.1313448456305651E-2</v>
      </c>
      <c r="H33" s="13">
        <f>F33/$F$76</f>
        <v>4.3881699587628261E-4</v>
      </c>
      <c r="I33" s="4">
        <v>-3.49</v>
      </c>
    </row>
    <row r="34" spans="1:9" x14ac:dyDescent="0.3">
      <c r="A34" s="4" t="s">
        <v>11</v>
      </c>
      <c r="B34" s="4">
        <v>30.98</v>
      </c>
      <c r="C34" s="4">
        <v>7.24</v>
      </c>
      <c r="D34" s="4">
        <v>0</v>
      </c>
      <c r="E34" s="4">
        <v>0</v>
      </c>
      <c r="F34" s="4">
        <v>38.22</v>
      </c>
      <c r="G34" s="4"/>
      <c r="H34" s="4"/>
      <c r="I34" s="4"/>
    </row>
    <row r="35" spans="1:9" x14ac:dyDescent="0.3">
      <c r="A35" s="4" t="s">
        <v>24</v>
      </c>
      <c r="B35" s="4">
        <v>2.12</v>
      </c>
      <c r="C35" s="4">
        <v>23.63</v>
      </c>
      <c r="D35" s="4">
        <v>0</v>
      </c>
      <c r="E35" s="4">
        <v>0</v>
      </c>
      <c r="F35" s="4">
        <v>25.75</v>
      </c>
      <c r="G35" s="13">
        <f>(F35-F36)/F36</f>
        <v>2.0912364945978394</v>
      </c>
      <c r="H35" s="13">
        <f>F35/$F$76</f>
        <v>3.2535380488955595E-4</v>
      </c>
      <c r="I35" s="4">
        <v>17.420000000000002</v>
      </c>
    </row>
    <row r="36" spans="1:9" x14ac:dyDescent="0.3">
      <c r="A36" s="4" t="s">
        <v>11</v>
      </c>
      <c r="B36" s="4">
        <v>2.14</v>
      </c>
      <c r="C36" s="4">
        <v>6.19</v>
      </c>
      <c r="D36" s="4">
        <v>0</v>
      </c>
      <c r="E36" s="4">
        <v>0</v>
      </c>
      <c r="F36" s="4">
        <v>8.33</v>
      </c>
      <c r="G36" s="4"/>
      <c r="H36" s="4"/>
      <c r="I36" s="4"/>
    </row>
    <row r="37" spans="1:9" x14ac:dyDescent="0.3">
      <c r="A37" s="4" t="s">
        <v>25</v>
      </c>
      <c r="B37" s="4">
        <v>272.89999999999998</v>
      </c>
      <c r="C37" s="4">
        <v>985.84</v>
      </c>
      <c r="D37" s="4">
        <v>186.9</v>
      </c>
      <c r="E37" s="4">
        <v>88.06</v>
      </c>
      <c r="F37" s="4">
        <v>1533.7</v>
      </c>
      <c r="G37" s="13">
        <f>(F37-F38)/F38</f>
        <v>7.5518404499267222E-2</v>
      </c>
      <c r="H37" s="13">
        <f>F37/$F$76</f>
        <v>1.9378451672198524E-2</v>
      </c>
      <c r="I37" s="4">
        <v>107.69</v>
      </c>
    </row>
    <row r="38" spans="1:9" x14ac:dyDescent="0.3">
      <c r="A38" s="4" t="s">
        <v>11</v>
      </c>
      <c r="B38" s="4">
        <v>254.77</v>
      </c>
      <c r="C38" s="4">
        <v>940.6</v>
      </c>
      <c r="D38" s="4">
        <v>162.44999999999999</v>
      </c>
      <c r="E38" s="4">
        <v>68.19</v>
      </c>
      <c r="F38" s="4">
        <v>1426.01</v>
      </c>
      <c r="G38" s="4"/>
      <c r="H38" s="4"/>
      <c r="I38" s="4"/>
    </row>
    <row r="39" spans="1:9" x14ac:dyDescent="0.3">
      <c r="A39" s="4" t="s">
        <v>26</v>
      </c>
      <c r="B39" s="4">
        <v>123.2</v>
      </c>
      <c r="C39" s="4">
        <v>345.55</v>
      </c>
      <c r="D39" s="4">
        <v>0</v>
      </c>
      <c r="E39" s="4">
        <v>2.65</v>
      </c>
      <c r="F39" s="4">
        <v>471.4</v>
      </c>
      <c r="G39" s="13">
        <f>(F39-F40)/F40</f>
        <v>0.35518183124910147</v>
      </c>
      <c r="H39" s="13">
        <f>F39/$F$76</f>
        <v>5.9561857718422005E-3</v>
      </c>
      <c r="I39" s="4">
        <v>123.55</v>
      </c>
    </row>
    <row r="40" spans="1:9" x14ac:dyDescent="0.3">
      <c r="A40" s="4" t="s">
        <v>11</v>
      </c>
      <c r="B40" s="4">
        <v>131.93</v>
      </c>
      <c r="C40" s="4">
        <v>213.48</v>
      </c>
      <c r="D40" s="4">
        <v>0</v>
      </c>
      <c r="E40" s="4">
        <v>2.44</v>
      </c>
      <c r="F40" s="4">
        <v>347.85</v>
      </c>
      <c r="G40" s="4"/>
      <c r="H40" s="4"/>
      <c r="I40" s="4"/>
    </row>
    <row r="41" spans="1:9" x14ac:dyDescent="0.3">
      <c r="A41" s="4" t="s">
        <v>27</v>
      </c>
      <c r="B41" s="4">
        <v>265.58999999999997</v>
      </c>
      <c r="C41" s="4">
        <v>1402.84</v>
      </c>
      <c r="D41" s="4">
        <v>0</v>
      </c>
      <c r="E41" s="4">
        <v>0.87</v>
      </c>
      <c r="F41" s="4">
        <v>1669.3</v>
      </c>
      <c r="G41" s="13">
        <f>(F41-F42)/F42</f>
        <v>7.000237165804539E-2</v>
      </c>
      <c r="H41" s="13">
        <f>F41/$F$76</f>
        <v>2.1091771126296534E-2</v>
      </c>
      <c r="I41" s="4">
        <v>109.21</v>
      </c>
    </row>
    <row r="42" spans="1:9" x14ac:dyDescent="0.3">
      <c r="A42" s="4" t="s">
        <v>11</v>
      </c>
      <c r="B42" s="4">
        <v>374.82</v>
      </c>
      <c r="C42" s="4">
        <v>1184.56</v>
      </c>
      <c r="D42" s="4">
        <v>0</v>
      </c>
      <c r="E42" s="4">
        <v>0.71</v>
      </c>
      <c r="F42" s="4">
        <v>1560.09</v>
      </c>
      <c r="G42" s="4"/>
      <c r="H42" s="4"/>
      <c r="I42" s="4"/>
    </row>
    <row r="43" spans="1:9" x14ac:dyDescent="0.3">
      <c r="A43" s="4" t="s">
        <v>28</v>
      </c>
      <c r="B43" s="4">
        <v>1.86</v>
      </c>
      <c r="C43" s="4">
        <v>0.01</v>
      </c>
      <c r="D43" s="4">
        <v>0</v>
      </c>
      <c r="E43" s="4">
        <v>0.01</v>
      </c>
      <c r="F43" s="4">
        <v>1.88</v>
      </c>
      <c r="G43" s="13">
        <f>(F43-F44)/F44</f>
        <v>6.2146892655367159E-2</v>
      </c>
      <c r="H43" s="4">
        <v>0</v>
      </c>
      <c r="I43" s="4">
        <v>0.11</v>
      </c>
    </row>
    <row r="44" spans="1:9" x14ac:dyDescent="0.3">
      <c r="A44" s="4" t="s">
        <v>11</v>
      </c>
      <c r="B44" s="4">
        <v>1.76</v>
      </c>
      <c r="C44" s="4">
        <v>0.01</v>
      </c>
      <c r="D44" s="4">
        <v>0</v>
      </c>
      <c r="E44" s="4">
        <v>0</v>
      </c>
      <c r="F44" s="4">
        <v>1.77</v>
      </c>
      <c r="G44" s="4"/>
      <c r="H44" s="4"/>
      <c r="I44" s="4"/>
    </row>
    <row r="45" spans="1:9" x14ac:dyDescent="0.3">
      <c r="A45" s="4" t="s">
        <v>29</v>
      </c>
      <c r="B45" s="4">
        <v>717.84</v>
      </c>
      <c r="C45" s="4">
        <v>1211.42</v>
      </c>
      <c r="D45" s="4">
        <v>0</v>
      </c>
      <c r="E45" s="4">
        <v>322.7</v>
      </c>
      <c r="F45" s="4">
        <v>2251.96</v>
      </c>
      <c r="G45" s="13">
        <f>(F45-F46)/F46</f>
        <v>0.19568229965859793</v>
      </c>
      <c r="H45" s="13">
        <f>F45/$F$76</f>
        <v>2.8453738037245997E-2</v>
      </c>
      <c r="I45" s="4">
        <v>368.55</v>
      </c>
    </row>
    <row r="46" spans="1:9" x14ac:dyDescent="0.3">
      <c r="A46" s="4" t="s">
        <v>11</v>
      </c>
      <c r="B46" s="4">
        <v>502.27</v>
      </c>
      <c r="C46" s="4">
        <v>1149.75</v>
      </c>
      <c r="D46" s="4">
        <v>0</v>
      </c>
      <c r="E46" s="4">
        <v>231.39</v>
      </c>
      <c r="F46" s="4">
        <v>1883.41</v>
      </c>
      <c r="G46" s="4"/>
      <c r="H46" s="4"/>
      <c r="I46" s="4"/>
    </row>
    <row r="47" spans="1:9" x14ac:dyDescent="0.3">
      <c r="A47" s="4" t="s">
        <v>30</v>
      </c>
      <c r="B47" s="4">
        <v>2082.2800000000002</v>
      </c>
      <c r="C47" s="4">
        <v>8726.32</v>
      </c>
      <c r="D47" s="4">
        <v>1970.42</v>
      </c>
      <c r="E47" s="4">
        <v>5.27</v>
      </c>
      <c r="F47" s="4">
        <v>12784.29</v>
      </c>
      <c r="G47" s="13">
        <f>(F47-F48)/F48</f>
        <v>4.6617808145160915E-2</v>
      </c>
      <c r="H47" s="13">
        <f>F47/$F$76</f>
        <v>0.16153077259462142</v>
      </c>
      <c r="I47" s="4">
        <v>569.42999999999995</v>
      </c>
    </row>
    <row r="48" spans="1:9" x14ac:dyDescent="0.3">
      <c r="A48" s="4" t="s">
        <v>11</v>
      </c>
      <c r="B48" s="4">
        <v>1864.48</v>
      </c>
      <c r="C48" s="4">
        <v>8244.7800000000007</v>
      </c>
      <c r="D48" s="4">
        <v>2099.9899999999998</v>
      </c>
      <c r="E48" s="4">
        <v>5.61</v>
      </c>
      <c r="F48" s="4">
        <v>12214.86</v>
      </c>
      <c r="G48" s="4"/>
      <c r="H48" s="4"/>
      <c r="I48" s="4"/>
    </row>
    <row r="49" spans="1:9" x14ac:dyDescent="0.3">
      <c r="A49" s="4" t="s">
        <v>31</v>
      </c>
      <c r="B49" s="4">
        <v>1137.8599999999999</v>
      </c>
      <c r="C49" s="4">
        <v>4073.19</v>
      </c>
      <c r="D49" s="4">
        <v>290.88</v>
      </c>
      <c r="E49" s="4">
        <v>2.7</v>
      </c>
      <c r="F49" s="4">
        <v>5504.63</v>
      </c>
      <c r="G49" s="13">
        <f>(F49-F50)/F50</f>
        <v>1.7916911685842946E-2</v>
      </c>
      <c r="H49" s="13">
        <f>F49/$F$76</f>
        <v>6.9551546213949378E-2</v>
      </c>
      <c r="I49" s="4">
        <v>96.89</v>
      </c>
    </row>
    <row r="50" spans="1:9" x14ac:dyDescent="0.3">
      <c r="A50" s="4" t="s">
        <v>11</v>
      </c>
      <c r="B50" s="4">
        <v>1132.55</v>
      </c>
      <c r="C50" s="4">
        <v>3720.34</v>
      </c>
      <c r="D50" s="4">
        <v>551.61</v>
      </c>
      <c r="E50" s="4">
        <v>3.24</v>
      </c>
      <c r="F50" s="4">
        <v>5407.74</v>
      </c>
      <c r="G50" s="4"/>
      <c r="H50" s="4"/>
      <c r="I50" s="4"/>
    </row>
    <row r="51" spans="1:9" x14ac:dyDescent="0.3">
      <c r="A51" s="4" t="s">
        <v>32</v>
      </c>
      <c r="B51" s="4">
        <v>1074.56</v>
      </c>
      <c r="C51" s="4">
        <v>2679.01</v>
      </c>
      <c r="D51" s="4">
        <v>722.4</v>
      </c>
      <c r="E51" s="4">
        <v>3.14</v>
      </c>
      <c r="F51" s="4">
        <v>4479.1099999999997</v>
      </c>
      <c r="G51" s="13">
        <f>(F51-F52)/F52</f>
        <v>-7.5938686251856777E-2</v>
      </c>
      <c r="H51" s="13">
        <f>F51/$F$76</f>
        <v>5.6593999262868309E-2</v>
      </c>
      <c r="I51" s="4">
        <v>-368.09</v>
      </c>
    </row>
    <row r="52" spans="1:9" x14ac:dyDescent="0.3">
      <c r="A52" s="4" t="s">
        <v>11</v>
      </c>
      <c r="B52" s="4">
        <v>946.42</v>
      </c>
      <c r="C52" s="4">
        <v>2446.9299999999998</v>
      </c>
      <c r="D52" s="4">
        <v>1450.53</v>
      </c>
      <c r="E52" s="4">
        <v>3.32</v>
      </c>
      <c r="F52" s="4">
        <v>4847.2</v>
      </c>
      <c r="G52" s="4"/>
      <c r="H52" s="4"/>
      <c r="I52" s="4"/>
    </row>
    <row r="53" spans="1:9" x14ac:dyDescent="0.3">
      <c r="A53" s="4" t="s">
        <v>33</v>
      </c>
      <c r="B53" s="4">
        <v>63.73</v>
      </c>
      <c r="C53" s="4">
        <v>633.77</v>
      </c>
      <c r="D53" s="4">
        <v>1.28</v>
      </c>
      <c r="E53" s="4">
        <v>12.54</v>
      </c>
      <c r="F53" s="4">
        <v>711.32</v>
      </c>
      <c r="G53" s="13">
        <f>(F53-F54)/F54</f>
        <v>1.0286333561487568</v>
      </c>
      <c r="H53" s="13">
        <f>F53/$F$76</f>
        <v>8.9875987764675321E-3</v>
      </c>
      <c r="I53" s="4">
        <v>360.68</v>
      </c>
    </row>
    <row r="54" spans="1:9" x14ac:dyDescent="0.3">
      <c r="A54" s="4" t="s">
        <v>11</v>
      </c>
      <c r="B54" s="4">
        <v>63.47</v>
      </c>
      <c r="C54" s="4">
        <v>285.18</v>
      </c>
      <c r="D54" s="4">
        <v>0</v>
      </c>
      <c r="E54" s="4">
        <v>1.99</v>
      </c>
      <c r="F54" s="4">
        <v>350.64</v>
      </c>
      <c r="G54" s="4"/>
      <c r="H54" s="4"/>
      <c r="I54" s="4"/>
    </row>
    <row r="55" spans="1:9" x14ac:dyDescent="0.3">
      <c r="A55" s="6" t="s">
        <v>34</v>
      </c>
      <c r="B55" s="6">
        <f t="shared" ref="B55:F56" si="0">SUM(B5+B7+B9+B11+B13+B15+B17+B19+B21+B23+B25+B27+B29+B31+B33+B35+B37+B39+B41+B43+B45+B47+B49+B51+B53)</f>
        <v>12302.479999999998</v>
      </c>
      <c r="C55" s="6">
        <f t="shared" si="0"/>
        <v>36034.639999999992</v>
      </c>
      <c r="D55" s="6">
        <f t="shared" si="0"/>
        <v>6881.26</v>
      </c>
      <c r="E55" s="6">
        <f t="shared" si="0"/>
        <v>840.89</v>
      </c>
      <c r="F55" s="6">
        <f t="shared" si="0"/>
        <v>56059.270000000004</v>
      </c>
      <c r="G55" s="10">
        <f>(F55-F56)/F56</f>
        <v>9.1519642547000873E-2</v>
      </c>
      <c r="H55" s="10">
        <f>F55/$F$76</f>
        <v>0.70831443859537624</v>
      </c>
      <c r="I55" s="6">
        <f t="shared" ref="I55" si="1">SUM(I5+I7+I9+I11+I13+I15+I17+I19+I21+I23+I25+I27+I29+I31+I33+I35+I37+I39+I41+I43+I45+I47+I49+I51+I53)</f>
        <v>4700.3500000000013</v>
      </c>
    </row>
    <row r="56" spans="1:9" x14ac:dyDescent="0.3">
      <c r="A56" s="4" t="s">
        <v>35</v>
      </c>
      <c r="B56" s="4">
        <f t="shared" si="0"/>
        <v>11153.849999999999</v>
      </c>
      <c r="C56" s="4">
        <f t="shared" si="0"/>
        <v>32033.309999999994</v>
      </c>
      <c r="D56" s="4">
        <f t="shared" si="0"/>
        <v>7431.4</v>
      </c>
      <c r="E56" s="4">
        <f t="shared" si="0"/>
        <v>740.36</v>
      </c>
      <c r="F56" s="4">
        <f t="shared" si="0"/>
        <v>51358.919999999991</v>
      </c>
      <c r="G56" s="4"/>
      <c r="H56" s="4"/>
      <c r="I56" s="4"/>
    </row>
    <row r="57" spans="1:9" x14ac:dyDescent="0.3">
      <c r="A57" s="4" t="s">
        <v>36</v>
      </c>
      <c r="B57" s="9">
        <f t="shared" ref="B57" si="2">(B55-B56)/B56</f>
        <v>0.10298058517910851</v>
      </c>
      <c r="C57" s="9">
        <f t="shared" ref="C57:F57" si="3">(C55-C56)/C56</f>
        <v>0.12491153739654125</v>
      </c>
      <c r="D57" s="9">
        <f t="shared" si="3"/>
        <v>-7.4029119681352021E-2</v>
      </c>
      <c r="E57" s="9">
        <f t="shared" si="3"/>
        <v>0.13578529364093139</v>
      </c>
      <c r="F57" s="9">
        <f t="shared" si="3"/>
        <v>9.1519642547000873E-2</v>
      </c>
      <c r="G57" s="4"/>
      <c r="H57" s="4"/>
      <c r="I57" s="4"/>
    </row>
    <row r="58" spans="1:9" x14ac:dyDescent="0.3">
      <c r="A58" s="6" t="s">
        <v>37</v>
      </c>
      <c r="B58" s="4"/>
      <c r="C58" s="4"/>
      <c r="D58" s="4"/>
      <c r="E58" s="4"/>
      <c r="F58" s="4"/>
      <c r="G58" s="4"/>
      <c r="H58" s="4"/>
      <c r="I58" s="4"/>
    </row>
    <row r="59" spans="1:9" x14ac:dyDescent="0.3">
      <c r="A59" s="4" t="s">
        <v>38</v>
      </c>
      <c r="B59" s="4">
        <v>2780.37</v>
      </c>
      <c r="C59" s="4">
        <v>1282.3399999999999</v>
      </c>
      <c r="D59" s="4">
        <v>0</v>
      </c>
      <c r="E59" s="4">
        <v>13.75</v>
      </c>
      <c r="F59" s="4">
        <v>4076.46</v>
      </c>
      <c r="G59" s="13">
        <f>(F59-F60)/F60</f>
        <v>0.25979584709856268</v>
      </c>
      <c r="H59" s="13">
        <f>F59/$F$76</f>
        <v>5.1506476562333176E-2</v>
      </c>
      <c r="I59" s="4">
        <v>840.65</v>
      </c>
    </row>
    <row r="60" spans="1:9" x14ac:dyDescent="0.3">
      <c r="A60" s="4" t="s">
        <v>11</v>
      </c>
      <c r="B60" s="4">
        <v>2221.4</v>
      </c>
      <c r="C60" s="4">
        <v>1004.9</v>
      </c>
      <c r="D60" s="4">
        <v>0</v>
      </c>
      <c r="E60" s="4">
        <v>9.51</v>
      </c>
      <c r="F60" s="4">
        <v>3235.81</v>
      </c>
      <c r="G60" s="4"/>
      <c r="H60" s="4"/>
      <c r="I60" s="4"/>
    </row>
    <row r="61" spans="1:9" x14ac:dyDescent="0.3">
      <c r="A61" s="4" t="s">
        <v>39</v>
      </c>
      <c r="B61" s="4">
        <v>883.35</v>
      </c>
      <c r="C61" s="4">
        <v>1675.25</v>
      </c>
      <c r="D61" s="4">
        <v>0</v>
      </c>
      <c r="E61" s="4">
        <v>37.74</v>
      </c>
      <c r="F61" s="4">
        <v>2596.34</v>
      </c>
      <c r="G61" s="13">
        <f>(F61-F62)/F62</f>
        <v>0.32293534974726901</v>
      </c>
      <c r="H61" s="13">
        <f>F61/$F$76</f>
        <v>3.280501350628931E-2</v>
      </c>
      <c r="I61" s="4">
        <v>633.78</v>
      </c>
    </row>
    <row r="62" spans="1:9" x14ac:dyDescent="0.3">
      <c r="A62" s="4" t="s">
        <v>11</v>
      </c>
      <c r="B62" s="4">
        <v>624.80999999999995</v>
      </c>
      <c r="C62" s="4">
        <v>1314.06</v>
      </c>
      <c r="D62" s="4">
        <v>0</v>
      </c>
      <c r="E62" s="4">
        <v>23.69</v>
      </c>
      <c r="F62" s="4">
        <v>1962.56</v>
      </c>
      <c r="G62" s="4"/>
      <c r="H62" s="4"/>
      <c r="I62" s="4"/>
    </row>
    <row r="63" spans="1:9" x14ac:dyDescent="0.3">
      <c r="A63" s="4" t="s">
        <v>40</v>
      </c>
      <c r="B63" s="4">
        <v>3117.42</v>
      </c>
      <c r="C63" s="4">
        <v>2042.34</v>
      </c>
      <c r="D63" s="4">
        <v>0</v>
      </c>
      <c r="E63" s="4">
        <v>87.57</v>
      </c>
      <c r="F63" s="4">
        <v>5247.33</v>
      </c>
      <c r="G63" s="13">
        <f>(F63-F64)/F64</f>
        <v>0.27997394842373313</v>
      </c>
      <c r="H63" s="13">
        <f>F63/$F$76</f>
        <v>6.6300535184897619E-2</v>
      </c>
      <c r="I63" s="4">
        <v>1147.77</v>
      </c>
    </row>
    <row r="64" spans="1:9" x14ac:dyDescent="0.3">
      <c r="A64" s="4" t="s">
        <v>11</v>
      </c>
      <c r="B64" s="4">
        <v>2291.39</v>
      </c>
      <c r="C64" s="4">
        <v>1721.9</v>
      </c>
      <c r="D64" s="4">
        <v>0</v>
      </c>
      <c r="E64" s="4">
        <v>86.27</v>
      </c>
      <c r="F64" s="4">
        <v>4099.5600000000004</v>
      </c>
      <c r="G64" s="4"/>
      <c r="H64" s="4"/>
      <c r="I64" s="4"/>
    </row>
    <row r="65" spans="1:9" x14ac:dyDescent="0.3">
      <c r="A65" s="4" t="s">
        <v>41</v>
      </c>
      <c r="B65" s="4">
        <v>0.73</v>
      </c>
      <c r="C65" s="4">
        <v>0</v>
      </c>
      <c r="D65" s="4">
        <v>0</v>
      </c>
      <c r="E65" s="4">
        <v>0</v>
      </c>
      <c r="F65" s="4">
        <v>0.73</v>
      </c>
      <c r="G65" s="4">
        <v>0</v>
      </c>
      <c r="H65" s="4">
        <v>0</v>
      </c>
      <c r="I65" s="4">
        <v>0.73</v>
      </c>
    </row>
    <row r="66" spans="1:9" x14ac:dyDescent="0.3">
      <c r="A66" s="4" t="s">
        <v>11</v>
      </c>
      <c r="B66" s="4">
        <v>0</v>
      </c>
      <c r="C66" s="4">
        <v>0</v>
      </c>
      <c r="D66" s="4">
        <v>0</v>
      </c>
      <c r="E66" s="4">
        <v>0</v>
      </c>
      <c r="F66" s="4">
        <v>0</v>
      </c>
      <c r="G66" s="4"/>
      <c r="H66" s="4"/>
      <c r="I66" s="4"/>
    </row>
    <row r="67" spans="1:9" x14ac:dyDescent="0.3">
      <c r="A67" s="4" t="s">
        <v>42</v>
      </c>
      <c r="B67" s="4">
        <v>508.08</v>
      </c>
      <c r="C67" s="4">
        <v>551.11</v>
      </c>
      <c r="D67" s="4">
        <v>0</v>
      </c>
      <c r="E67" s="4">
        <v>1.71</v>
      </c>
      <c r="F67" s="4">
        <v>1060.9000000000001</v>
      </c>
      <c r="G67" s="13">
        <f>(F67-F68)/F68</f>
        <v>6.6188293937932269E-2</v>
      </c>
      <c r="H67" s="13">
        <f>F67/$F$76</f>
        <v>1.3404576761449707E-2</v>
      </c>
      <c r="I67" s="4">
        <v>65.86</v>
      </c>
    </row>
    <row r="68" spans="1:9" x14ac:dyDescent="0.3">
      <c r="A68" s="4" t="s">
        <v>11</v>
      </c>
      <c r="B68" s="4">
        <v>441.81</v>
      </c>
      <c r="C68" s="4">
        <v>551.88</v>
      </c>
      <c r="D68" s="4">
        <v>0</v>
      </c>
      <c r="E68" s="4">
        <v>1.35</v>
      </c>
      <c r="F68" s="4">
        <v>995.04</v>
      </c>
      <c r="G68" s="4"/>
      <c r="H68" s="4"/>
      <c r="I68" s="4"/>
    </row>
    <row r="69" spans="1:9" x14ac:dyDescent="0.3">
      <c r="A69" s="4" t="s">
        <v>43</v>
      </c>
      <c r="B69" s="4">
        <v>0.39</v>
      </c>
      <c r="C69" s="4">
        <v>0</v>
      </c>
      <c r="D69" s="4">
        <v>0</v>
      </c>
      <c r="E69" s="4">
        <v>0</v>
      </c>
      <c r="F69" s="4">
        <v>0.39</v>
      </c>
      <c r="G69" s="4">
        <v>0</v>
      </c>
      <c r="H69" s="4">
        <v>0</v>
      </c>
      <c r="I69" s="4">
        <v>0.39</v>
      </c>
    </row>
    <row r="70" spans="1:9" x14ac:dyDescent="0.3">
      <c r="A70" s="4" t="s">
        <v>11</v>
      </c>
      <c r="B70" s="4">
        <v>0</v>
      </c>
      <c r="C70" s="4">
        <v>0</v>
      </c>
      <c r="D70" s="4">
        <v>0</v>
      </c>
      <c r="E70" s="4">
        <v>0</v>
      </c>
      <c r="F70" s="4">
        <v>0</v>
      </c>
      <c r="G70" s="4"/>
      <c r="H70" s="4"/>
      <c r="I70" s="4"/>
    </row>
    <row r="71" spans="1:9" x14ac:dyDescent="0.3">
      <c r="A71" s="4" t="s">
        <v>44</v>
      </c>
      <c r="B71" s="4">
        <v>9257.02</v>
      </c>
      <c r="C71" s="4">
        <v>839.12</v>
      </c>
      <c r="D71" s="4">
        <v>0</v>
      </c>
      <c r="E71" s="4">
        <v>7.05</v>
      </c>
      <c r="F71" s="4">
        <v>10103.19</v>
      </c>
      <c r="G71" s="13">
        <f>(F71-F72)/F72</f>
        <v>0.1449437794786598</v>
      </c>
      <c r="H71" s="13">
        <f>F71/$F$76</f>
        <v>0.12765480807852866</v>
      </c>
      <c r="I71" s="4">
        <v>1279.01</v>
      </c>
    </row>
    <row r="72" spans="1:9" x14ac:dyDescent="0.3">
      <c r="A72" s="4" t="s">
        <v>11</v>
      </c>
      <c r="B72" s="4">
        <v>8204.6</v>
      </c>
      <c r="C72" s="4">
        <v>615.5</v>
      </c>
      <c r="D72" s="4">
        <v>0</v>
      </c>
      <c r="E72" s="4">
        <v>4.08</v>
      </c>
      <c r="F72" s="4">
        <v>8824.18</v>
      </c>
      <c r="G72" s="4"/>
      <c r="H72" s="4"/>
      <c r="I72" s="4"/>
    </row>
    <row r="73" spans="1:9" x14ac:dyDescent="0.3">
      <c r="A73" s="6" t="s">
        <v>45</v>
      </c>
      <c r="B73" s="3">
        <f>SUM(B59+B61+B63+B65+B67+B69+B71)</f>
        <v>16547.36</v>
      </c>
      <c r="C73" s="3">
        <f>SUM(C59+C61+C63+C65+C67+C69+C71)</f>
        <v>6390.16</v>
      </c>
      <c r="D73" s="6">
        <v>0</v>
      </c>
      <c r="E73" s="3">
        <f>SUM(E59+E61+E63+E65+E67+E69+E71)</f>
        <v>147.82000000000002</v>
      </c>
      <c r="F73" s="3">
        <f>SUM(F59+F61+F63+F65+F67+F69+F71)</f>
        <v>23085.34</v>
      </c>
      <c r="G73" s="10">
        <f>(F73-F74)/F74</f>
        <v>0.2075722584171803</v>
      </c>
      <c r="H73" s="10">
        <f>F73/$F$76</f>
        <v>0.29168556140462376</v>
      </c>
      <c r="I73" s="3">
        <f>SUM(I59+I61+I63+I65+I67+I69+I71)</f>
        <v>3968.1899999999996</v>
      </c>
    </row>
    <row r="74" spans="1:9" x14ac:dyDescent="0.3">
      <c r="A74" s="4" t="s">
        <v>35</v>
      </c>
      <c r="B74" s="1">
        <f>SUM(B60+B62+B64+B66+B68+B70+B72)</f>
        <v>13784.010000000002</v>
      </c>
      <c r="C74" s="1">
        <f>SUM(C60+C62+C64+C66+C68+C70+C72)</f>
        <v>5208.24</v>
      </c>
      <c r="D74" s="4">
        <v>0</v>
      </c>
      <c r="E74" s="1">
        <f>SUM(E60+E62+E64+E66+E68+E70+E72)</f>
        <v>124.89999999999999</v>
      </c>
      <c r="F74" s="1">
        <f>SUM(F60+F62+F64+F66+F68+F70+F72)</f>
        <v>19117.150000000001</v>
      </c>
      <c r="G74" s="4"/>
      <c r="H74" s="4"/>
      <c r="I74" s="4"/>
    </row>
    <row r="75" spans="1:9" x14ac:dyDescent="0.3">
      <c r="A75" s="4" t="s">
        <v>36</v>
      </c>
      <c r="B75" s="9">
        <f t="shared" ref="B75:C75" si="4">(B73-B74)/B74</f>
        <v>0.20047504318409506</v>
      </c>
      <c r="C75" s="9">
        <f t="shared" si="4"/>
        <v>0.22693270663410289</v>
      </c>
      <c r="D75" s="4">
        <v>0</v>
      </c>
      <c r="E75" s="9">
        <f t="shared" ref="E75:F75" si="5">(E73-E74)/E74</f>
        <v>0.18350680544435574</v>
      </c>
      <c r="F75" s="9">
        <f t="shared" si="5"/>
        <v>0.2075722584171803</v>
      </c>
      <c r="G75" s="4"/>
      <c r="H75" s="4"/>
      <c r="I75" s="4"/>
    </row>
    <row r="76" spans="1:9" x14ac:dyDescent="0.3">
      <c r="A76" s="6" t="s">
        <v>46</v>
      </c>
      <c r="B76" s="11">
        <f t="shared" ref="B76:F77" si="6">SUM(B55+B73)</f>
        <v>28849.839999999997</v>
      </c>
      <c r="C76" s="11">
        <f t="shared" si="6"/>
        <v>42424.799999999988</v>
      </c>
      <c r="D76" s="11">
        <f t="shared" si="6"/>
        <v>6881.26</v>
      </c>
      <c r="E76" s="11">
        <f t="shared" si="6"/>
        <v>988.71</v>
      </c>
      <c r="F76" s="11">
        <f t="shared" si="6"/>
        <v>79144.61</v>
      </c>
      <c r="G76" s="10">
        <f>(F76-F77)/F77</f>
        <v>0.12299976431716481</v>
      </c>
      <c r="H76" s="10">
        <f>F76/$F$76</f>
        <v>1</v>
      </c>
      <c r="I76" s="11">
        <f>SUM(I55+I73)</f>
        <v>8668.5400000000009</v>
      </c>
    </row>
    <row r="77" spans="1:9" x14ac:dyDescent="0.3">
      <c r="A77" s="4" t="s">
        <v>35</v>
      </c>
      <c r="B77" s="12">
        <f t="shared" si="6"/>
        <v>24937.86</v>
      </c>
      <c r="C77" s="12">
        <f t="shared" si="6"/>
        <v>37241.549999999996</v>
      </c>
      <c r="D77" s="12">
        <f t="shared" si="6"/>
        <v>7431.4</v>
      </c>
      <c r="E77" s="12">
        <f t="shared" si="6"/>
        <v>865.26</v>
      </c>
      <c r="F77" s="12">
        <f t="shared" si="6"/>
        <v>70476.069999999992</v>
      </c>
      <c r="G77" s="4"/>
      <c r="H77" s="4"/>
      <c r="I77" s="4"/>
    </row>
    <row r="78" spans="1:9" x14ac:dyDescent="0.3">
      <c r="A78" s="4" t="s">
        <v>36</v>
      </c>
      <c r="B78" s="9">
        <f t="shared" ref="B78:F78" si="7">(B76-B77)/B77</f>
        <v>0.1568691138694337</v>
      </c>
      <c r="C78" s="9">
        <f t="shared" si="7"/>
        <v>0.13917922320633791</v>
      </c>
      <c r="D78" s="9">
        <f t="shared" si="7"/>
        <v>-7.4029119681352021E-2</v>
      </c>
      <c r="E78" s="9">
        <f t="shared" si="7"/>
        <v>0.14267387837181894</v>
      </c>
      <c r="F78" s="9">
        <f t="shared" si="7"/>
        <v>0.12299976431716481</v>
      </c>
      <c r="G78" s="4"/>
      <c r="H78" s="4"/>
      <c r="I78" s="4"/>
    </row>
    <row r="79" spans="1:9" x14ac:dyDescent="0.3">
      <c r="A79" s="4" t="s">
        <v>47</v>
      </c>
      <c r="B79" s="13">
        <f>B76/$F$76</f>
        <v>0.36452059085261773</v>
      </c>
      <c r="C79" s="13">
        <f t="shared" ref="C79:F79" si="8">C76/$F$76</f>
        <v>0.5360415573467352</v>
      </c>
      <c r="D79" s="13">
        <f t="shared" si="8"/>
        <v>8.6945402851817705E-2</v>
      </c>
      <c r="E79" s="13">
        <f t="shared" si="8"/>
        <v>1.2492448948829239E-2</v>
      </c>
      <c r="F79" s="13">
        <f t="shared" si="8"/>
        <v>1</v>
      </c>
      <c r="G79" s="4"/>
      <c r="H79" s="4"/>
      <c r="I79" s="4"/>
    </row>
    <row r="80" spans="1:9" x14ac:dyDescent="0.3">
      <c r="A80" s="4" t="s">
        <v>48</v>
      </c>
      <c r="B80" s="13">
        <f>B77/$F$77</f>
        <v>0.3538486184033815</v>
      </c>
      <c r="C80" s="13">
        <f t="shared" ref="C80:F80" si="9">C77/$F$77</f>
        <v>0.52842830197540813</v>
      </c>
      <c r="D80" s="13">
        <f t="shared" si="9"/>
        <v>0.10544572079572542</v>
      </c>
      <c r="E80" s="13">
        <f t="shared" si="9"/>
        <v>1.2277358825485021E-2</v>
      </c>
      <c r="F80" s="13">
        <f t="shared" si="9"/>
        <v>1</v>
      </c>
      <c r="G80" s="4"/>
      <c r="H80" s="4"/>
      <c r="I80" s="4"/>
    </row>
    <row r="82" spans="1:9" ht="57" customHeight="1" x14ac:dyDescent="0.3">
      <c r="A82" s="49" t="s">
        <v>75</v>
      </c>
      <c r="B82" s="49"/>
      <c r="C82" s="49"/>
      <c r="D82" s="49"/>
      <c r="E82" s="49"/>
      <c r="F82" s="49"/>
      <c r="G82" s="49"/>
      <c r="H82" s="49"/>
      <c r="I82" s="49"/>
    </row>
  </sheetData>
  <mergeCells count="2">
    <mergeCell ref="A2:I2"/>
    <mergeCell ref="A82:I8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I66"/>
  <sheetViews>
    <sheetView workbookViewId="0">
      <selection activeCell="H55" sqref="H55"/>
    </sheetView>
  </sheetViews>
  <sheetFormatPr defaultRowHeight="14.4" x14ac:dyDescent="0.3"/>
  <cols>
    <col min="1" max="1" width="39.44140625" customWidth="1"/>
    <col min="2" max="2" width="11.6640625" customWidth="1"/>
    <col min="3" max="3" width="12.33203125" customWidth="1"/>
    <col min="4" max="4" width="11.44140625" customWidth="1"/>
    <col min="5" max="5" width="12.109375" customWidth="1"/>
    <col min="6" max="6" width="11.44140625" customWidth="1"/>
    <col min="7" max="7" width="10.109375" customWidth="1"/>
    <col min="8" max="8" width="10.33203125" customWidth="1"/>
    <col min="9" max="9" width="12.5546875" customWidth="1"/>
  </cols>
  <sheetData>
    <row r="2" spans="1:9" ht="36.6" customHeight="1" x14ac:dyDescent="0.3">
      <c r="A2" s="48" t="s">
        <v>0</v>
      </c>
      <c r="B2" s="48"/>
      <c r="C2" s="48"/>
      <c r="D2" s="48"/>
      <c r="E2" s="48"/>
      <c r="F2" s="48"/>
      <c r="G2" s="48"/>
      <c r="H2" s="48"/>
      <c r="I2" s="48"/>
    </row>
    <row r="3" spans="1:9" ht="30" customHeight="1" x14ac:dyDescent="0.3">
      <c r="A3" s="4"/>
      <c r="B3" s="5" t="s">
        <v>49</v>
      </c>
      <c r="C3" s="5" t="s">
        <v>50</v>
      </c>
      <c r="D3" s="5" t="s">
        <v>51</v>
      </c>
      <c r="E3" s="5" t="s">
        <v>52</v>
      </c>
      <c r="F3" s="5" t="s">
        <v>5</v>
      </c>
      <c r="G3" s="5" t="s">
        <v>6</v>
      </c>
      <c r="H3" s="5" t="s">
        <v>7</v>
      </c>
      <c r="I3" s="5" t="s">
        <v>8</v>
      </c>
    </row>
    <row r="4" spans="1:9" x14ac:dyDescent="0.3">
      <c r="A4" s="6" t="s">
        <v>9</v>
      </c>
      <c r="B4" s="4"/>
      <c r="C4" s="4"/>
      <c r="D4" s="4"/>
      <c r="E4" s="4"/>
      <c r="F4" s="4"/>
      <c r="G4" s="4"/>
      <c r="H4" s="4"/>
      <c r="I4" s="4"/>
    </row>
    <row r="5" spans="1:9" x14ac:dyDescent="0.3">
      <c r="A5" s="4" t="s">
        <v>10</v>
      </c>
      <c r="B5" s="4">
        <v>0</v>
      </c>
      <c r="C5" s="4">
        <v>0</v>
      </c>
      <c r="D5" s="4">
        <v>0</v>
      </c>
      <c r="E5" s="4">
        <v>46.4</v>
      </c>
      <c r="F5" s="4">
        <v>46.4</v>
      </c>
      <c r="G5" s="13">
        <f>(F5-F6)/F6</f>
        <v>-0.263842614627955</v>
      </c>
      <c r="H5" s="13">
        <f>F5/$F$55</f>
        <v>1.170549578072377E-2</v>
      </c>
      <c r="I5" s="4">
        <v>-16.63</v>
      </c>
    </row>
    <row r="6" spans="1:9" x14ac:dyDescent="0.3">
      <c r="A6" s="4" t="s">
        <v>11</v>
      </c>
      <c r="B6" s="4">
        <v>0</v>
      </c>
      <c r="C6" s="4">
        <v>0</v>
      </c>
      <c r="D6" s="4">
        <v>0</v>
      </c>
      <c r="E6" s="4">
        <v>63.03</v>
      </c>
      <c r="F6" s="4">
        <v>63.03</v>
      </c>
      <c r="G6" s="4"/>
      <c r="H6" s="4"/>
      <c r="I6" s="4"/>
    </row>
    <row r="7" spans="1:9" x14ac:dyDescent="0.3">
      <c r="A7" s="4" t="s">
        <v>12</v>
      </c>
      <c r="B7" s="4">
        <v>49.84</v>
      </c>
      <c r="C7" s="4">
        <v>0.4</v>
      </c>
      <c r="D7" s="4">
        <v>69.209999999999994</v>
      </c>
      <c r="E7" s="4">
        <v>391.3</v>
      </c>
      <c r="F7" s="4">
        <v>510.75</v>
      </c>
      <c r="G7" s="13">
        <f>(F7-F8)/F8</f>
        <v>0.19222689075630259</v>
      </c>
      <c r="H7" s="13">
        <f>F7/$F$55</f>
        <v>0.12884874935354884</v>
      </c>
      <c r="I7" s="4">
        <v>82.35</v>
      </c>
    </row>
    <row r="8" spans="1:9" x14ac:dyDescent="0.3">
      <c r="A8" s="4" t="s">
        <v>11</v>
      </c>
      <c r="B8" s="4">
        <v>45.78</v>
      </c>
      <c r="C8" s="4">
        <v>0.41</v>
      </c>
      <c r="D8" s="4">
        <v>63.53</v>
      </c>
      <c r="E8" s="4">
        <v>318.68</v>
      </c>
      <c r="F8" s="4">
        <v>428.4</v>
      </c>
      <c r="G8" s="4"/>
      <c r="H8" s="4"/>
      <c r="I8" s="4"/>
    </row>
    <row r="9" spans="1:9" x14ac:dyDescent="0.3">
      <c r="A9" s="4" t="s">
        <v>13</v>
      </c>
      <c r="B9" s="4">
        <v>6.81</v>
      </c>
      <c r="C9" s="4">
        <v>10.06</v>
      </c>
      <c r="D9" s="4">
        <v>1.24</v>
      </c>
      <c r="E9" s="4">
        <v>0</v>
      </c>
      <c r="F9" s="4">
        <v>18.11</v>
      </c>
      <c r="G9" s="13">
        <f>(F9-F10)/F10</f>
        <v>0.41594996090695863</v>
      </c>
      <c r="H9" s="13">
        <f>F9/$F$55</f>
        <v>4.5686751851057644E-3</v>
      </c>
      <c r="I9" s="4">
        <v>5.32</v>
      </c>
    </row>
    <row r="10" spans="1:9" x14ac:dyDescent="0.3">
      <c r="A10" s="4" t="s">
        <v>11</v>
      </c>
      <c r="B10" s="4">
        <v>5.24</v>
      </c>
      <c r="C10" s="4">
        <v>6.41</v>
      </c>
      <c r="D10" s="4">
        <v>1.1399999999999999</v>
      </c>
      <c r="E10" s="4">
        <v>0</v>
      </c>
      <c r="F10" s="4">
        <v>12.79</v>
      </c>
      <c r="G10" s="4"/>
      <c r="H10" s="4"/>
      <c r="I10" s="4"/>
    </row>
    <row r="11" spans="1:9" x14ac:dyDescent="0.3">
      <c r="A11" s="4" t="s">
        <v>73</v>
      </c>
      <c r="B11" s="4">
        <v>0.05</v>
      </c>
      <c r="C11" s="4">
        <v>0</v>
      </c>
      <c r="D11" s="4">
        <v>0</v>
      </c>
      <c r="E11" s="4">
        <v>0.05</v>
      </c>
      <c r="F11" s="4">
        <v>0.1</v>
      </c>
      <c r="G11" s="13">
        <f>(F11-F12)/F12</f>
        <v>2.3333333333333335</v>
      </c>
      <c r="H11" s="4">
        <v>0</v>
      </c>
      <c r="I11" s="4">
        <v>7.0000000000000007E-2</v>
      </c>
    </row>
    <row r="12" spans="1:9" x14ac:dyDescent="0.3">
      <c r="A12" s="4" t="s">
        <v>11</v>
      </c>
      <c r="B12" s="4">
        <v>0.03</v>
      </c>
      <c r="C12" s="4">
        <v>0</v>
      </c>
      <c r="D12" s="4">
        <v>0</v>
      </c>
      <c r="E12" s="4">
        <v>0</v>
      </c>
      <c r="F12" s="4">
        <v>0.03</v>
      </c>
      <c r="G12" s="4"/>
      <c r="H12" s="4"/>
      <c r="I12" s="4"/>
    </row>
    <row r="13" spans="1:9" x14ac:dyDescent="0.3">
      <c r="A13" s="4" t="s">
        <v>14</v>
      </c>
      <c r="B13" s="4">
        <v>25.88</v>
      </c>
      <c r="C13" s="4">
        <v>0.13</v>
      </c>
      <c r="D13" s="4">
        <v>24.38</v>
      </c>
      <c r="E13" s="4">
        <v>0</v>
      </c>
      <c r="F13" s="4">
        <v>50.39</v>
      </c>
      <c r="G13" s="13">
        <f>(F13-F14)/F14</f>
        <v>0.16697545159796204</v>
      </c>
      <c r="H13" s="13">
        <f>F13/$F$55</f>
        <v>1.271206750841963E-2</v>
      </c>
      <c r="I13" s="4">
        <v>7.21</v>
      </c>
    </row>
    <row r="14" spans="1:9" x14ac:dyDescent="0.3">
      <c r="A14" s="4" t="s">
        <v>11</v>
      </c>
      <c r="B14" s="4">
        <v>24.88</v>
      </c>
      <c r="C14" s="4">
        <v>0.13</v>
      </c>
      <c r="D14" s="4">
        <v>18.170000000000002</v>
      </c>
      <c r="E14" s="4">
        <v>0</v>
      </c>
      <c r="F14" s="4">
        <v>43.18</v>
      </c>
      <c r="G14" s="4"/>
      <c r="H14" s="4"/>
      <c r="I14" s="4"/>
    </row>
    <row r="15" spans="1:9" x14ac:dyDescent="0.3">
      <c r="A15" s="4" t="s">
        <v>15</v>
      </c>
      <c r="B15" s="4">
        <v>49.15</v>
      </c>
      <c r="C15" s="4">
        <v>0.13</v>
      </c>
      <c r="D15" s="4">
        <v>0</v>
      </c>
      <c r="E15" s="4">
        <v>42.06</v>
      </c>
      <c r="F15" s="4">
        <v>91.34</v>
      </c>
      <c r="G15" s="13">
        <f>(F15-F16)/F16</f>
        <v>1.1965433192997987E-2</v>
      </c>
      <c r="H15" s="13">
        <f>F15/$F$55</f>
        <v>2.3042672082140284E-2</v>
      </c>
      <c r="I15" s="4">
        <v>1.08</v>
      </c>
    </row>
    <row r="16" spans="1:9" x14ac:dyDescent="0.3">
      <c r="A16" s="4" t="s">
        <v>11</v>
      </c>
      <c r="B16" s="4">
        <v>38.159999999999997</v>
      </c>
      <c r="C16" s="4">
        <v>0.11</v>
      </c>
      <c r="D16" s="4">
        <v>0</v>
      </c>
      <c r="E16" s="4">
        <v>51.99</v>
      </c>
      <c r="F16" s="4">
        <v>90.26</v>
      </c>
      <c r="G16" s="4"/>
      <c r="H16" s="4"/>
      <c r="I16" s="4"/>
    </row>
    <row r="17" spans="1:9" x14ac:dyDescent="0.3">
      <c r="A17" s="4" t="s">
        <v>16</v>
      </c>
      <c r="B17" s="4">
        <v>22.35</v>
      </c>
      <c r="C17" s="4">
        <v>2.27</v>
      </c>
      <c r="D17" s="4">
        <v>0.13</v>
      </c>
      <c r="E17" s="4">
        <v>519.87</v>
      </c>
      <c r="F17" s="4">
        <v>544.62</v>
      </c>
      <c r="G17" s="13">
        <f>(F17-F18)/F18</f>
        <v>0.12499225382660964</v>
      </c>
      <c r="H17" s="13">
        <f>F17/$F$55</f>
        <v>0.13739325672624525</v>
      </c>
      <c r="I17" s="4">
        <v>60.51</v>
      </c>
    </row>
    <row r="18" spans="1:9" x14ac:dyDescent="0.3">
      <c r="A18" s="4" t="s">
        <v>11</v>
      </c>
      <c r="B18" s="4">
        <v>17.61</v>
      </c>
      <c r="C18" s="4">
        <v>1.75</v>
      </c>
      <c r="D18" s="4">
        <v>0.19</v>
      </c>
      <c r="E18" s="4">
        <v>464.56</v>
      </c>
      <c r="F18" s="4">
        <v>484.11</v>
      </c>
      <c r="G18" s="4"/>
      <c r="H18" s="4"/>
      <c r="I18" s="4"/>
    </row>
    <row r="19" spans="1:9" x14ac:dyDescent="0.3">
      <c r="A19" s="4" t="s">
        <v>17</v>
      </c>
      <c r="B19" s="4">
        <v>119.41</v>
      </c>
      <c r="C19" s="4">
        <v>0.57999999999999996</v>
      </c>
      <c r="D19" s="4">
        <v>0.05</v>
      </c>
      <c r="E19" s="4">
        <v>648.71</v>
      </c>
      <c r="F19" s="4">
        <v>768.75</v>
      </c>
      <c r="G19" s="13">
        <f>(F19-F20)/F20</f>
        <v>0.22617433607145696</v>
      </c>
      <c r="H19" s="13">
        <f>F19/$F$55</f>
        <v>0.19393534227222842</v>
      </c>
      <c r="I19" s="4">
        <v>141.80000000000001</v>
      </c>
    </row>
    <row r="20" spans="1:9" x14ac:dyDescent="0.3">
      <c r="A20" s="4" t="s">
        <v>11</v>
      </c>
      <c r="B20" s="4">
        <v>100.95</v>
      </c>
      <c r="C20" s="4">
        <v>0.49</v>
      </c>
      <c r="D20" s="4">
        <v>0</v>
      </c>
      <c r="E20" s="4">
        <v>525.51</v>
      </c>
      <c r="F20" s="4">
        <v>626.95000000000005</v>
      </c>
      <c r="G20" s="4"/>
      <c r="H20" s="4"/>
      <c r="I20" s="4"/>
    </row>
    <row r="21" spans="1:9" x14ac:dyDescent="0.3">
      <c r="A21" s="4" t="s">
        <v>18</v>
      </c>
      <c r="B21" s="4">
        <v>39.9</v>
      </c>
      <c r="C21" s="4">
        <v>43.15</v>
      </c>
      <c r="D21" s="4">
        <v>3.66</v>
      </c>
      <c r="E21" s="4">
        <v>88.17</v>
      </c>
      <c r="F21" s="4">
        <v>174.88</v>
      </c>
      <c r="G21" s="13">
        <f>(F21-F22)/F22</f>
        <v>-4.9513560519593526E-2</v>
      </c>
      <c r="H21" s="13">
        <f>F21/$F$55</f>
        <v>4.4117609959762348E-2</v>
      </c>
      <c r="I21" s="4">
        <v>-9.11</v>
      </c>
    </row>
    <row r="22" spans="1:9" x14ac:dyDescent="0.3">
      <c r="A22" s="4" t="s">
        <v>11</v>
      </c>
      <c r="B22" s="4">
        <v>37.369999999999997</v>
      </c>
      <c r="C22" s="4">
        <v>44.75</v>
      </c>
      <c r="D22" s="4">
        <v>3.93</v>
      </c>
      <c r="E22" s="4">
        <v>97.94</v>
      </c>
      <c r="F22" s="4">
        <v>183.99</v>
      </c>
      <c r="G22" s="4"/>
      <c r="H22" s="4"/>
      <c r="I22" s="4"/>
    </row>
    <row r="23" spans="1:9" x14ac:dyDescent="0.3">
      <c r="A23" s="4" t="s">
        <v>74</v>
      </c>
      <c r="B23" s="4">
        <v>1.01</v>
      </c>
      <c r="C23" s="4">
        <v>0</v>
      </c>
      <c r="D23" s="4">
        <v>0</v>
      </c>
      <c r="E23" s="4">
        <v>0.39</v>
      </c>
      <c r="F23" s="4">
        <v>1.4</v>
      </c>
      <c r="G23" s="13">
        <f>(F23-F24)/F24</f>
        <v>0.27272727272727254</v>
      </c>
      <c r="H23" s="13">
        <f>F23/$F$55</f>
        <v>3.531830623494241E-4</v>
      </c>
      <c r="I23" s="4">
        <v>0.3</v>
      </c>
    </row>
    <row r="24" spans="1:9" x14ac:dyDescent="0.3">
      <c r="A24" s="4" t="s">
        <v>11</v>
      </c>
      <c r="B24" s="4">
        <v>0.97</v>
      </c>
      <c r="C24" s="4">
        <v>0</v>
      </c>
      <c r="D24" s="4">
        <v>0</v>
      </c>
      <c r="E24" s="4">
        <v>0.13</v>
      </c>
      <c r="F24" s="4">
        <v>1.1000000000000001</v>
      </c>
      <c r="G24" s="4"/>
      <c r="H24" s="4"/>
      <c r="I24" s="4"/>
    </row>
    <row r="25" spans="1:9" x14ac:dyDescent="0.3">
      <c r="A25" s="4" t="s">
        <v>19</v>
      </c>
      <c r="B25" s="4">
        <v>0</v>
      </c>
      <c r="C25" s="4">
        <v>0</v>
      </c>
      <c r="D25" s="4">
        <v>0</v>
      </c>
      <c r="E25" s="4">
        <v>0</v>
      </c>
      <c r="F25" s="4">
        <v>0</v>
      </c>
      <c r="G25" s="4">
        <v>0</v>
      </c>
      <c r="H25" s="4">
        <v>0</v>
      </c>
      <c r="I25" s="4">
        <v>0</v>
      </c>
    </row>
    <row r="26" spans="1:9" x14ac:dyDescent="0.3">
      <c r="A26" s="4" t="s">
        <v>11</v>
      </c>
      <c r="B26" s="4">
        <v>0</v>
      </c>
      <c r="C26" s="4">
        <v>0</v>
      </c>
      <c r="D26" s="4">
        <v>0</v>
      </c>
      <c r="E26" s="4">
        <v>0</v>
      </c>
      <c r="F26" s="4">
        <v>0</v>
      </c>
      <c r="G26" s="4"/>
      <c r="H26" s="4"/>
      <c r="I26" s="4"/>
    </row>
    <row r="27" spans="1:9" x14ac:dyDescent="0.3">
      <c r="A27" s="4" t="s">
        <v>20</v>
      </c>
      <c r="B27" s="4">
        <v>3.83</v>
      </c>
      <c r="C27" s="4">
        <v>0.01</v>
      </c>
      <c r="D27" s="4">
        <v>0</v>
      </c>
      <c r="E27" s="4">
        <v>10.23</v>
      </c>
      <c r="F27" s="4">
        <v>14.07</v>
      </c>
      <c r="G27" s="13">
        <f>(F27-F28)/F28</f>
        <v>1.0050251256281449E-2</v>
      </c>
      <c r="H27" s="13">
        <f>F27/$F$55</f>
        <v>3.5494897766117123E-3</v>
      </c>
      <c r="I27" s="4">
        <v>0.14000000000000001</v>
      </c>
    </row>
    <row r="28" spans="1:9" x14ac:dyDescent="0.3">
      <c r="A28" s="4" t="s">
        <v>11</v>
      </c>
      <c r="B28" s="4">
        <v>3.6</v>
      </c>
      <c r="C28" s="4">
        <v>0.01</v>
      </c>
      <c r="D28" s="4">
        <v>0</v>
      </c>
      <c r="E28" s="4">
        <v>10.32</v>
      </c>
      <c r="F28" s="4">
        <v>13.93</v>
      </c>
      <c r="G28" s="4"/>
      <c r="H28" s="4"/>
      <c r="I28" s="4"/>
    </row>
    <row r="29" spans="1:9" x14ac:dyDescent="0.3">
      <c r="A29" s="4" t="s">
        <v>21</v>
      </c>
      <c r="B29" s="4">
        <v>6.48</v>
      </c>
      <c r="C29" s="4">
        <v>0.02</v>
      </c>
      <c r="D29" s="4">
        <v>0.01</v>
      </c>
      <c r="E29" s="4">
        <v>53.59</v>
      </c>
      <c r="F29" s="4">
        <v>60.1</v>
      </c>
      <c r="G29" s="13">
        <f>(F29-F30)/F30</f>
        <v>0.59036782217517869</v>
      </c>
      <c r="H29" s="13">
        <f>F29/$F$55</f>
        <v>1.516164431942885E-2</v>
      </c>
      <c r="I29" s="4">
        <v>22.31</v>
      </c>
    </row>
    <row r="30" spans="1:9" x14ac:dyDescent="0.3">
      <c r="A30" s="4" t="s">
        <v>11</v>
      </c>
      <c r="B30" s="4">
        <v>1.79</v>
      </c>
      <c r="C30" s="4">
        <v>0.01</v>
      </c>
      <c r="D30" s="4">
        <v>0.01</v>
      </c>
      <c r="E30" s="4">
        <v>35.979999999999997</v>
      </c>
      <c r="F30" s="4">
        <v>37.79</v>
      </c>
      <c r="G30" s="4"/>
      <c r="H30" s="4"/>
      <c r="I30" s="4"/>
    </row>
    <row r="31" spans="1:9" x14ac:dyDescent="0.3">
      <c r="A31" s="4" t="s">
        <v>22</v>
      </c>
      <c r="B31" s="4">
        <v>35.56</v>
      </c>
      <c r="C31" s="4">
        <v>0.64</v>
      </c>
      <c r="D31" s="4">
        <v>2.5099999999999998</v>
      </c>
      <c r="E31" s="4">
        <v>210.59</v>
      </c>
      <c r="F31" s="4">
        <v>249.3</v>
      </c>
      <c r="G31" s="13">
        <f>(F31-F32)/F32</f>
        <v>0.88577912254160385</v>
      </c>
      <c r="H31" s="13">
        <f>F31/$F$55</f>
        <v>6.2891812459793889E-2</v>
      </c>
      <c r="I31" s="4">
        <v>117.1</v>
      </c>
    </row>
    <row r="32" spans="1:9" x14ac:dyDescent="0.3">
      <c r="A32" s="4" t="s">
        <v>11</v>
      </c>
      <c r="B32" s="4">
        <v>33.14</v>
      </c>
      <c r="C32" s="4">
        <v>0.6</v>
      </c>
      <c r="D32" s="4">
        <v>3.34</v>
      </c>
      <c r="E32" s="4">
        <v>95.12</v>
      </c>
      <c r="F32" s="4">
        <v>132.19999999999999</v>
      </c>
      <c r="G32" s="4"/>
      <c r="H32" s="4"/>
      <c r="I32" s="4"/>
    </row>
    <row r="33" spans="1:9" x14ac:dyDescent="0.3">
      <c r="A33" s="4" t="s">
        <v>23</v>
      </c>
      <c r="B33" s="4">
        <v>0</v>
      </c>
      <c r="C33" s="4">
        <v>0</v>
      </c>
      <c r="D33" s="4">
        <v>0</v>
      </c>
      <c r="E33" s="4">
        <v>0</v>
      </c>
      <c r="F33" s="4">
        <v>0</v>
      </c>
      <c r="G33" s="4">
        <v>0</v>
      </c>
      <c r="H33" s="4">
        <v>0</v>
      </c>
      <c r="I33" s="4">
        <v>0</v>
      </c>
    </row>
    <row r="34" spans="1:9" x14ac:dyDescent="0.3">
      <c r="A34" s="4" t="s">
        <v>11</v>
      </c>
      <c r="B34" s="4">
        <v>0</v>
      </c>
      <c r="C34" s="4">
        <v>0</v>
      </c>
      <c r="D34" s="4">
        <v>0</v>
      </c>
      <c r="E34" s="4">
        <v>0</v>
      </c>
      <c r="F34" s="4">
        <v>0</v>
      </c>
      <c r="G34" s="4"/>
      <c r="H34" s="4"/>
      <c r="I34" s="4"/>
    </row>
    <row r="35" spans="1:9" x14ac:dyDescent="0.3">
      <c r="A35" s="4" t="s">
        <v>24</v>
      </c>
      <c r="B35" s="4">
        <v>3.22</v>
      </c>
      <c r="C35" s="4">
        <v>0.02</v>
      </c>
      <c r="D35" s="4">
        <v>2.25</v>
      </c>
      <c r="E35" s="4">
        <v>36.74</v>
      </c>
      <c r="F35" s="4">
        <v>42.23</v>
      </c>
      <c r="G35" s="13">
        <f>(F35-F36)/F36</f>
        <v>2.9497805948317739E-2</v>
      </c>
      <c r="H35" s="13">
        <f>F35/$F$55</f>
        <v>1.0653514802154413E-2</v>
      </c>
      <c r="I35" s="4">
        <v>1.21</v>
      </c>
    </row>
    <row r="36" spans="1:9" x14ac:dyDescent="0.3">
      <c r="A36" s="4" t="s">
        <v>11</v>
      </c>
      <c r="B36" s="4">
        <v>2.02</v>
      </c>
      <c r="C36" s="4">
        <v>0.03</v>
      </c>
      <c r="D36" s="4">
        <v>2.83</v>
      </c>
      <c r="E36" s="4">
        <v>36.14</v>
      </c>
      <c r="F36" s="4">
        <v>41.02</v>
      </c>
      <c r="G36" s="4"/>
      <c r="H36" s="4"/>
      <c r="I36" s="4"/>
    </row>
    <row r="37" spans="1:9" x14ac:dyDescent="0.3">
      <c r="A37" s="4" t="s">
        <v>25</v>
      </c>
      <c r="B37" s="4">
        <v>20.37</v>
      </c>
      <c r="C37" s="4">
        <v>1.1299999999999999</v>
      </c>
      <c r="D37" s="4">
        <v>0.75</v>
      </c>
      <c r="E37" s="4">
        <v>49.3</v>
      </c>
      <c r="F37" s="4">
        <v>71.55</v>
      </c>
      <c r="G37" s="13">
        <f>(F37-F38)/F38</f>
        <v>0.32255083179297589</v>
      </c>
      <c r="H37" s="13">
        <f>F37/$F$55</f>
        <v>1.8050177222215212E-2</v>
      </c>
      <c r="I37" s="4">
        <v>17.45</v>
      </c>
    </row>
    <row r="38" spans="1:9" x14ac:dyDescent="0.3">
      <c r="A38" s="4" t="s">
        <v>11</v>
      </c>
      <c r="B38" s="4">
        <v>18.489999999999998</v>
      </c>
      <c r="C38" s="4">
        <v>1.58</v>
      </c>
      <c r="D38" s="4">
        <v>0.41</v>
      </c>
      <c r="E38" s="4">
        <v>33.619999999999997</v>
      </c>
      <c r="F38" s="4">
        <v>54.1</v>
      </c>
      <c r="G38" s="4"/>
      <c r="H38" s="4"/>
      <c r="I38" s="4"/>
    </row>
    <row r="39" spans="1:9" x14ac:dyDescent="0.3">
      <c r="A39" s="4" t="s">
        <v>26</v>
      </c>
      <c r="B39" s="4">
        <v>7.35</v>
      </c>
      <c r="C39" s="4">
        <v>4.9400000000000004</v>
      </c>
      <c r="D39" s="4">
        <v>1.0900000000000001</v>
      </c>
      <c r="E39" s="4">
        <v>0</v>
      </c>
      <c r="F39" s="4">
        <v>13.38</v>
      </c>
      <c r="G39" s="13">
        <f>(F39-F40)/F40</f>
        <v>0.36670071501532198</v>
      </c>
      <c r="H39" s="13">
        <f>F39/$F$55</f>
        <v>3.3754209815966391E-3</v>
      </c>
      <c r="I39" s="4">
        <v>3.59</v>
      </c>
    </row>
    <row r="40" spans="1:9" x14ac:dyDescent="0.3">
      <c r="A40" s="4" t="s">
        <v>11</v>
      </c>
      <c r="B40" s="4">
        <v>4.96</v>
      </c>
      <c r="C40" s="4">
        <v>3.68</v>
      </c>
      <c r="D40" s="4">
        <v>1.1499999999999999</v>
      </c>
      <c r="E40" s="4">
        <v>0</v>
      </c>
      <c r="F40" s="4">
        <v>9.7899999999999991</v>
      </c>
      <c r="G40" s="4"/>
      <c r="H40" s="4"/>
      <c r="I40" s="4"/>
    </row>
    <row r="41" spans="1:9" x14ac:dyDescent="0.3">
      <c r="A41" s="4" t="s">
        <v>27</v>
      </c>
      <c r="B41" s="4">
        <v>6.36</v>
      </c>
      <c r="C41" s="4">
        <v>0.13</v>
      </c>
      <c r="D41" s="4">
        <v>0.31</v>
      </c>
      <c r="E41" s="4">
        <v>56.84</v>
      </c>
      <c r="F41" s="4">
        <v>63.64</v>
      </c>
      <c r="G41" s="13">
        <f>(F41-F42)/F42</f>
        <v>-0.15585621435203609</v>
      </c>
      <c r="H41" s="13">
        <f>F41/$F$55</f>
        <v>1.6054692919940966E-2</v>
      </c>
      <c r="I41" s="4">
        <v>-11.75</v>
      </c>
    </row>
    <row r="42" spans="1:9" x14ac:dyDescent="0.3">
      <c r="A42" s="4" t="s">
        <v>11</v>
      </c>
      <c r="B42" s="4">
        <v>4.76</v>
      </c>
      <c r="C42" s="4">
        <v>1.68</v>
      </c>
      <c r="D42" s="4">
        <v>0.42</v>
      </c>
      <c r="E42" s="4">
        <v>68.53</v>
      </c>
      <c r="F42" s="4">
        <v>75.39</v>
      </c>
      <c r="G42" s="4"/>
      <c r="H42" s="4"/>
      <c r="I42" s="4"/>
    </row>
    <row r="43" spans="1:9" x14ac:dyDescent="0.3">
      <c r="A43" s="4" t="s">
        <v>28</v>
      </c>
      <c r="B43" s="4">
        <v>4.32</v>
      </c>
      <c r="C43" s="4">
        <v>0.02</v>
      </c>
      <c r="D43" s="4">
        <v>0</v>
      </c>
      <c r="E43" s="4">
        <v>1.85</v>
      </c>
      <c r="F43" s="4">
        <v>6.19</v>
      </c>
      <c r="G43" s="13">
        <f>(F43-F44)/F44</f>
        <v>0.32264957264957284</v>
      </c>
      <c r="H43" s="13">
        <f>F43/$F$55</f>
        <v>1.5615736828163826E-3</v>
      </c>
      <c r="I43" s="4">
        <v>1.51</v>
      </c>
    </row>
    <row r="44" spans="1:9" x14ac:dyDescent="0.3">
      <c r="A44" s="4" t="s">
        <v>11</v>
      </c>
      <c r="B44" s="4">
        <v>3.32</v>
      </c>
      <c r="C44" s="4">
        <v>0.01</v>
      </c>
      <c r="D44" s="4">
        <v>0</v>
      </c>
      <c r="E44" s="4">
        <v>1.35</v>
      </c>
      <c r="F44" s="4">
        <v>4.68</v>
      </c>
      <c r="G44" s="4"/>
      <c r="H44" s="4"/>
      <c r="I44" s="4"/>
    </row>
    <row r="45" spans="1:9" x14ac:dyDescent="0.3">
      <c r="A45" s="4" t="s">
        <v>29</v>
      </c>
      <c r="B45" s="4">
        <v>50.04</v>
      </c>
      <c r="C45" s="4">
        <v>0</v>
      </c>
      <c r="D45" s="4">
        <v>9.92</v>
      </c>
      <c r="E45" s="4">
        <v>499.77</v>
      </c>
      <c r="F45" s="4">
        <v>559.73</v>
      </c>
      <c r="G45" s="13">
        <f>(F45-F46)/F46</f>
        <v>0.42522852850558907</v>
      </c>
      <c r="H45" s="13">
        <f>F45/$F$55</f>
        <v>0.1412051110634594</v>
      </c>
      <c r="I45" s="4">
        <v>167</v>
      </c>
    </row>
    <row r="46" spans="1:9" x14ac:dyDescent="0.3">
      <c r="A46" s="4" t="s">
        <v>11</v>
      </c>
      <c r="B46" s="4">
        <v>50.82</v>
      </c>
      <c r="C46" s="4">
        <v>0</v>
      </c>
      <c r="D46" s="4">
        <v>8.5399999999999991</v>
      </c>
      <c r="E46" s="4">
        <v>333.37</v>
      </c>
      <c r="F46" s="4">
        <v>392.73</v>
      </c>
      <c r="G46" s="4"/>
      <c r="H46" s="4"/>
      <c r="I46" s="4"/>
    </row>
    <row r="47" spans="1:9" x14ac:dyDescent="0.3">
      <c r="A47" s="4" t="s">
        <v>30</v>
      </c>
      <c r="B47" s="4">
        <v>88.42</v>
      </c>
      <c r="C47" s="4">
        <v>11.6</v>
      </c>
      <c r="D47" s="4">
        <v>12.49</v>
      </c>
      <c r="E47" s="4">
        <v>264.13</v>
      </c>
      <c r="F47" s="4">
        <v>376.64</v>
      </c>
      <c r="G47" s="13">
        <f>(F47-F48)/F48</f>
        <v>0.13675187879153716</v>
      </c>
      <c r="H47" s="13">
        <f>F47/$F$55</f>
        <v>9.5016334716633635E-2</v>
      </c>
      <c r="I47" s="4">
        <v>45.31</v>
      </c>
    </row>
    <row r="48" spans="1:9" x14ac:dyDescent="0.3">
      <c r="A48" s="4" t="s">
        <v>11</v>
      </c>
      <c r="B48" s="4">
        <v>86.46</v>
      </c>
      <c r="C48" s="4">
        <v>11.83</v>
      </c>
      <c r="D48" s="4">
        <v>12.96</v>
      </c>
      <c r="E48" s="4">
        <v>220.08</v>
      </c>
      <c r="F48" s="4">
        <v>331.33</v>
      </c>
      <c r="G48" s="4"/>
      <c r="H48" s="4"/>
      <c r="I48" s="4"/>
    </row>
    <row r="49" spans="1:9" x14ac:dyDescent="0.3">
      <c r="A49" s="4" t="s">
        <v>31</v>
      </c>
      <c r="B49" s="4">
        <v>35.32</v>
      </c>
      <c r="C49" s="4">
        <v>0.57999999999999996</v>
      </c>
      <c r="D49" s="4">
        <v>7.02</v>
      </c>
      <c r="E49" s="4">
        <v>53.1</v>
      </c>
      <c r="F49" s="4">
        <v>96.02</v>
      </c>
      <c r="G49" s="13">
        <f>(F49-F50)/F50</f>
        <v>6.9860724233983248E-2</v>
      </c>
      <c r="H49" s="13">
        <f>F49/$F$55</f>
        <v>2.4223312604851215E-2</v>
      </c>
      <c r="I49" s="4">
        <v>6.27</v>
      </c>
    </row>
    <row r="50" spans="1:9" x14ac:dyDescent="0.3">
      <c r="A50" s="4" t="s">
        <v>11</v>
      </c>
      <c r="B50" s="4">
        <v>36.44</v>
      </c>
      <c r="C50" s="4">
        <v>0.57999999999999996</v>
      </c>
      <c r="D50" s="4">
        <v>6.35</v>
      </c>
      <c r="E50" s="4">
        <v>46.38</v>
      </c>
      <c r="F50" s="4">
        <v>89.75</v>
      </c>
      <c r="G50" s="4"/>
      <c r="H50" s="4"/>
      <c r="I50" s="4"/>
    </row>
    <row r="51" spans="1:9" x14ac:dyDescent="0.3">
      <c r="A51" s="4" t="s">
        <v>32</v>
      </c>
      <c r="B51" s="4">
        <v>44.9</v>
      </c>
      <c r="C51" s="4">
        <v>45.15</v>
      </c>
      <c r="D51" s="4">
        <v>26.95</v>
      </c>
      <c r="E51" s="4">
        <v>73.36</v>
      </c>
      <c r="F51" s="4">
        <v>190.36</v>
      </c>
      <c r="G51" s="13">
        <f>(F51-F52)/F52</f>
        <v>6.2988608443153904E-2</v>
      </c>
      <c r="H51" s="13">
        <f>F51/$F$55</f>
        <v>4.8022805534883126E-2</v>
      </c>
      <c r="I51" s="4">
        <v>11.28</v>
      </c>
    </row>
    <row r="52" spans="1:9" x14ac:dyDescent="0.3">
      <c r="A52" s="4" t="s">
        <v>11</v>
      </c>
      <c r="B52" s="4">
        <v>43.2</v>
      </c>
      <c r="C52" s="4">
        <v>48.01</v>
      </c>
      <c r="D52" s="4">
        <v>26.3</v>
      </c>
      <c r="E52" s="4">
        <v>61.57</v>
      </c>
      <c r="F52" s="4">
        <v>179.08</v>
      </c>
      <c r="G52" s="4"/>
      <c r="H52" s="4"/>
      <c r="I52" s="4"/>
    </row>
    <row r="53" spans="1:9" x14ac:dyDescent="0.3">
      <c r="A53" s="4" t="s">
        <v>33</v>
      </c>
      <c r="B53" s="4">
        <v>1.37</v>
      </c>
      <c r="C53" s="4">
        <v>0.02</v>
      </c>
      <c r="D53" s="4">
        <v>0.34</v>
      </c>
      <c r="E53" s="4">
        <v>12.27</v>
      </c>
      <c r="F53" s="4">
        <v>14</v>
      </c>
      <c r="G53" s="13">
        <f>(F53-F54)/F54</f>
        <v>-5.5967633175994611E-2</v>
      </c>
      <c r="H53" s="13">
        <f>F53/$F$55</f>
        <v>3.5318306234942412E-3</v>
      </c>
      <c r="I53" s="4">
        <v>-0.83</v>
      </c>
    </row>
    <row r="54" spans="1:9" x14ac:dyDescent="0.3">
      <c r="A54" s="4" t="s">
        <v>11</v>
      </c>
      <c r="B54" s="4">
        <v>1</v>
      </c>
      <c r="C54" s="4">
        <v>0.01</v>
      </c>
      <c r="D54" s="4">
        <v>0.31</v>
      </c>
      <c r="E54" s="4">
        <v>13.51</v>
      </c>
      <c r="F54" s="4">
        <v>14.83</v>
      </c>
      <c r="G54" s="4"/>
      <c r="H54" s="4"/>
      <c r="I54" s="4"/>
    </row>
    <row r="55" spans="1:9" x14ac:dyDescent="0.3">
      <c r="A55" s="6" t="s">
        <v>34</v>
      </c>
      <c r="B55" s="6">
        <f t="shared" ref="B55:F55" si="0">SUM(B5+B7+B9+B11+B13+B15+B17+B19+B21+B23+B25+B27+B29+B31+B33+B35+B37+B39+B41+B43+B45+B47+B49+B51+B53)</f>
        <v>621.94000000000005</v>
      </c>
      <c r="C55" s="6">
        <f t="shared" si="0"/>
        <v>120.98</v>
      </c>
      <c r="D55" s="6">
        <f t="shared" si="0"/>
        <v>162.30999999999997</v>
      </c>
      <c r="E55" s="6">
        <f t="shared" si="0"/>
        <v>3058.7200000000003</v>
      </c>
      <c r="F55" s="6">
        <f t="shared" si="0"/>
        <v>3963.9500000000007</v>
      </c>
      <c r="G55" s="10">
        <f>(F55-F56)/F56</f>
        <v>0.19740156957039257</v>
      </c>
      <c r="H55" s="10">
        <f>F55/$F$55</f>
        <v>1</v>
      </c>
      <c r="I55" s="6">
        <f t="shared" ref="I55" si="1">SUM(I5+I7+I9+I11+I13+I15+I17+I19+I21+I23+I25+I27+I29+I31+I33+I35+I37+I39+I41+I43+I45+I47+I49+I51+I53)</f>
        <v>653.48999999999967</v>
      </c>
    </row>
    <row r="56" spans="1:9" x14ac:dyDescent="0.3">
      <c r="A56" s="4" t="s">
        <v>35</v>
      </c>
      <c r="B56" s="12">
        <f>SUM(B6+B8+B10+B12+B14+B16+B18+B20+B22+B24+B26+B28+B30+B32+B34+B36+B38+B40+B42+B44+B46+B48+B50+B52+B54)</f>
        <v>560.99</v>
      </c>
      <c r="C56" s="12">
        <f>SUM(C6+C8+C10+C12+C14+C16+C18+C20+C22+C24+C26+C28+C30+C32+C34+C36+C38+C40+C42+C44+C46+C48+C50+C52+C54)</f>
        <v>122.08</v>
      </c>
      <c r="D56" s="12">
        <f>SUM(D6+D8+D10+D12+D14+D16+D18+D20+D22+D24+D26+D28+D30+D32+D34+D36+D38+D40+D42+D44+D46+D48+D50+D52+D54)</f>
        <v>149.58000000000004</v>
      </c>
      <c r="E56" s="12">
        <f>SUM(E6+E8+E10+E12+E14+E16+E18+E20+E22+E24+E26+E28+E30+E32+E34+E36+E38+E40+E42+E44+E46+E48+E50+E52+E54)</f>
        <v>2477.8100000000004</v>
      </c>
      <c r="F56" s="12">
        <f>SUM(F6+F8+F10+F12+F14+F16+F18+F20+F22+F24+F26+F28+F30+F32+F34+F36+F38+F40+F42+F44+F46+F48+F50+F52+F54)</f>
        <v>3310.4599999999991</v>
      </c>
      <c r="G56" s="4"/>
      <c r="H56" s="4"/>
      <c r="I56" s="4"/>
    </row>
    <row r="57" spans="1:9" x14ac:dyDescent="0.3">
      <c r="A57" s="4" t="s">
        <v>36</v>
      </c>
      <c r="B57" s="13">
        <f>(B55-B56)/B56</f>
        <v>0.10864721296279799</v>
      </c>
      <c r="C57" s="13">
        <f t="shared" ref="C57:F57" si="2">(C55-C56)/C56</f>
        <v>-9.0104849279160747E-3</v>
      </c>
      <c r="D57" s="13">
        <f t="shared" si="2"/>
        <v>8.5104960556223616E-2</v>
      </c>
      <c r="E57" s="13">
        <f t="shared" si="2"/>
        <v>0.23444493322732565</v>
      </c>
      <c r="F57" s="13">
        <f t="shared" si="2"/>
        <v>0.19740156957039257</v>
      </c>
      <c r="G57" s="4"/>
      <c r="H57" s="4"/>
      <c r="I57" s="4"/>
    </row>
    <row r="58" spans="1:9" x14ac:dyDescent="0.3">
      <c r="A58" s="4" t="s">
        <v>47</v>
      </c>
      <c r="B58" s="13">
        <f>B55/$F$55</f>
        <v>0.15689905271257204</v>
      </c>
      <c r="C58" s="13">
        <f t="shared" ref="C58:F58" si="3">C55/$F$55</f>
        <v>3.0520062059309523E-2</v>
      </c>
      <c r="D58" s="13">
        <f t="shared" si="3"/>
        <v>4.0946530607096444E-2</v>
      </c>
      <c r="E58" s="13">
        <f t="shared" si="3"/>
        <v>0.77163435462102192</v>
      </c>
      <c r="F58" s="13">
        <f t="shared" si="3"/>
        <v>1</v>
      </c>
      <c r="G58" s="4"/>
      <c r="H58" s="4"/>
      <c r="I58" s="4"/>
    </row>
    <row r="59" spans="1:9" x14ac:dyDescent="0.3">
      <c r="A59" s="4" t="s">
        <v>48</v>
      </c>
      <c r="B59" s="13">
        <f>B56/$F$56</f>
        <v>0.16945983337663048</v>
      </c>
      <c r="C59" s="13">
        <f>C56/$F$56</f>
        <v>3.6877050319290984E-2</v>
      </c>
      <c r="D59" s="13">
        <f>D56/$F$56</f>
        <v>4.518405297149039E-2</v>
      </c>
      <c r="E59" s="13">
        <f>E56/$F$56</f>
        <v>0.74847906333258851</v>
      </c>
      <c r="F59" s="13">
        <f>F56/$F$56</f>
        <v>1</v>
      </c>
      <c r="G59" s="4"/>
      <c r="H59" s="4"/>
      <c r="I59" s="4"/>
    </row>
    <row r="61" spans="1:9" ht="60.6" customHeight="1" thickBot="1" x14ac:dyDescent="0.35">
      <c r="A61" s="49" t="s">
        <v>75</v>
      </c>
      <c r="B61" s="49"/>
      <c r="C61" s="49"/>
      <c r="D61" s="49"/>
      <c r="E61" s="49"/>
      <c r="F61" s="49"/>
      <c r="G61" s="49"/>
      <c r="H61" s="49"/>
      <c r="I61" s="49"/>
    </row>
    <row r="62" spans="1:9" ht="15.6" thickBot="1" x14ac:dyDescent="0.35">
      <c r="A62" s="33"/>
      <c r="B62" s="32"/>
      <c r="C62" s="32"/>
      <c r="D62" s="32"/>
      <c r="E62" s="32"/>
      <c r="F62" s="32"/>
      <c r="G62" s="32"/>
      <c r="H62" s="32"/>
      <c r="I62" s="32"/>
    </row>
    <row r="63" spans="1:9" ht="15.6" thickBot="1" x14ac:dyDescent="0.35">
      <c r="A63" s="33"/>
      <c r="B63" s="32"/>
      <c r="C63" s="32"/>
      <c r="D63" s="32"/>
      <c r="E63" s="32"/>
      <c r="F63" s="32"/>
      <c r="G63" s="32"/>
      <c r="H63" s="32"/>
      <c r="I63" s="32"/>
    </row>
    <row r="64" spans="1:9" ht="15.6" thickBot="1" x14ac:dyDescent="0.35">
      <c r="A64" s="33"/>
      <c r="B64" s="32"/>
      <c r="C64" s="32"/>
      <c r="D64" s="32"/>
      <c r="E64" s="32"/>
      <c r="F64" s="32"/>
      <c r="G64" s="32"/>
      <c r="H64" s="32"/>
      <c r="I64" s="32"/>
    </row>
    <row r="65" spans="1:9" ht="15.6" thickBot="1" x14ac:dyDescent="0.35">
      <c r="A65" s="33"/>
      <c r="B65" s="32"/>
      <c r="C65" s="32"/>
      <c r="D65" s="32"/>
      <c r="E65" s="32"/>
      <c r="F65" s="32"/>
      <c r="G65" s="32"/>
      <c r="H65" s="32"/>
      <c r="I65" s="32"/>
    </row>
    <row r="66" spans="1:9" ht="15.6" thickBot="1" x14ac:dyDescent="0.35">
      <c r="A66" s="34"/>
      <c r="B66" s="35"/>
      <c r="C66" s="35"/>
      <c r="D66" s="35"/>
      <c r="E66" s="35"/>
      <c r="F66" s="35"/>
      <c r="G66" s="36"/>
      <c r="H66" s="36"/>
      <c r="I66" s="37"/>
    </row>
  </sheetData>
  <mergeCells count="2">
    <mergeCell ref="A2:I2"/>
    <mergeCell ref="A61:I6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78"/>
  <sheetViews>
    <sheetView workbookViewId="0">
      <selection activeCell="H62" sqref="H62"/>
    </sheetView>
  </sheetViews>
  <sheetFormatPr defaultRowHeight="14.4" x14ac:dyDescent="0.3"/>
  <cols>
    <col min="1" max="1" width="38.21875" customWidth="1"/>
    <col min="2" max="2" width="11.44140625" customWidth="1"/>
    <col min="3" max="3" width="11" customWidth="1"/>
    <col min="4" max="4" width="13.44140625" customWidth="1"/>
    <col min="5" max="5" width="11.77734375" customWidth="1"/>
    <col min="6" max="7" width="10.6640625" customWidth="1"/>
    <col min="8" max="8" width="11.109375" customWidth="1"/>
  </cols>
  <sheetData>
    <row r="1" spans="1:8" ht="47.4" customHeight="1" x14ac:dyDescent="0.3">
      <c r="A1" s="48" t="s">
        <v>0</v>
      </c>
      <c r="B1" s="48"/>
      <c r="C1" s="48"/>
      <c r="D1" s="48"/>
      <c r="E1" s="48"/>
      <c r="F1" s="48"/>
      <c r="G1" s="48"/>
      <c r="H1" s="48"/>
    </row>
    <row r="2" spans="1:8" ht="28.8" x14ac:dyDescent="0.3">
      <c r="A2" s="2"/>
      <c r="B2" s="2" t="s">
        <v>53</v>
      </c>
      <c r="C2" s="2" t="s">
        <v>54</v>
      </c>
      <c r="D2" s="2" t="s">
        <v>55</v>
      </c>
      <c r="E2" s="2" t="s">
        <v>5</v>
      </c>
      <c r="F2" s="2" t="s">
        <v>6</v>
      </c>
      <c r="G2" s="2" t="s">
        <v>7</v>
      </c>
      <c r="H2" s="2" t="s">
        <v>8</v>
      </c>
    </row>
    <row r="3" spans="1:8" x14ac:dyDescent="0.3">
      <c r="A3" s="3" t="s">
        <v>9</v>
      </c>
      <c r="B3" s="4"/>
      <c r="C3" s="4"/>
      <c r="D3" s="4"/>
      <c r="E3" s="4"/>
      <c r="F3" s="4"/>
      <c r="G3" s="4"/>
      <c r="H3" s="4"/>
    </row>
    <row r="4" spans="1:8" x14ac:dyDescent="0.3">
      <c r="A4" s="1" t="s">
        <v>10</v>
      </c>
      <c r="B4" s="4">
        <v>0</v>
      </c>
      <c r="C4" s="4">
        <v>0</v>
      </c>
      <c r="D4" s="4">
        <v>48.98</v>
      </c>
      <c r="E4" s="4">
        <v>48.98</v>
      </c>
      <c r="F4" s="13">
        <f>(E4-E5)/E5</f>
        <v>0.43090855974291559</v>
      </c>
      <c r="G4" s="13">
        <f>E4/$E$65</f>
        <v>1.8048871982350573E-3</v>
      </c>
      <c r="H4" s="4">
        <v>14.75</v>
      </c>
    </row>
    <row r="5" spans="1:8" x14ac:dyDescent="0.3">
      <c r="A5" s="1" t="s">
        <v>11</v>
      </c>
      <c r="B5" s="4">
        <v>0</v>
      </c>
      <c r="C5" s="4">
        <v>0</v>
      </c>
      <c r="D5" s="4">
        <v>34.229999999999997</v>
      </c>
      <c r="E5" s="4">
        <v>34.229999999999997</v>
      </c>
      <c r="F5" s="4"/>
      <c r="G5" s="4"/>
      <c r="H5" s="4"/>
    </row>
    <row r="6" spans="1:8" x14ac:dyDescent="0.3">
      <c r="A6" s="1" t="s">
        <v>12</v>
      </c>
      <c r="B6" s="4">
        <v>1352.8</v>
      </c>
      <c r="C6" s="4">
        <v>20.62</v>
      </c>
      <c r="D6" s="4">
        <v>613.4</v>
      </c>
      <c r="E6" s="4">
        <v>1986.82</v>
      </c>
      <c r="F6" s="13">
        <f>(E6-E7)/E7</f>
        <v>-0.16334909652886859</v>
      </c>
      <c r="G6" s="13">
        <f>E6/$E$65</f>
        <v>7.3213270379693274E-2</v>
      </c>
      <c r="H6" s="4">
        <v>-387.91</v>
      </c>
    </row>
    <row r="7" spans="1:8" x14ac:dyDescent="0.3">
      <c r="A7" s="1" t="s">
        <v>11</v>
      </c>
      <c r="B7" s="4">
        <v>1744.34</v>
      </c>
      <c r="C7" s="4">
        <v>9.9700000000000006</v>
      </c>
      <c r="D7" s="4">
        <v>620.41999999999996</v>
      </c>
      <c r="E7" s="4">
        <v>2374.73</v>
      </c>
      <c r="F7" s="4"/>
      <c r="G7" s="4"/>
      <c r="H7" s="4"/>
    </row>
    <row r="8" spans="1:8" x14ac:dyDescent="0.3">
      <c r="A8" s="1" t="s">
        <v>13</v>
      </c>
      <c r="B8" s="4">
        <v>443.46</v>
      </c>
      <c r="C8" s="4">
        <v>0</v>
      </c>
      <c r="D8" s="4">
        <v>50.49</v>
      </c>
      <c r="E8" s="4">
        <v>493.95</v>
      </c>
      <c r="F8" s="13">
        <f>(E8-E9)/E9</f>
        <v>0.16566371681415926</v>
      </c>
      <c r="G8" s="13">
        <f>E8/$E$65</f>
        <v>1.8201797296206749E-2</v>
      </c>
      <c r="H8" s="4">
        <v>70.2</v>
      </c>
    </row>
    <row r="9" spans="1:8" x14ac:dyDescent="0.3">
      <c r="A9" s="1" t="s">
        <v>11</v>
      </c>
      <c r="B9" s="4">
        <v>364.39</v>
      </c>
      <c r="C9" s="4">
        <v>0</v>
      </c>
      <c r="D9" s="4">
        <v>59.36</v>
      </c>
      <c r="E9" s="4">
        <v>423.75</v>
      </c>
      <c r="F9" s="4"/>
      <c r="G9" s="4"/>
      <c r="H9" s="4"/>
    </row>
    <row r="10" spans="1:8" x14ac:dyDescent="0.3">
      <c r="A10" s="1" t="s">
        <v>73</v>
      </c>
      <c r="B10" s="4">
        <v>0</v>
      </c>
      <c r="C10" s="4">
        <v>0</v>
      </c>
      <c r="D10" s="4">
        <v>1.36</v>
      </c>
      <c r="E10" s="4">
        <v>1.36</v>
      </c>
      <c r="F10" s="13">
        <f>(E10-E11)/E11</f>
        <v>0.16239316239316254</v>
      </c>
      <c r="G10" s="13">
        <f>E10/$E$65</f>
        <v>5.0115283576963619E-5</v>
      </c>
      <c r="H10" s="4">
        <v>0.19</v>
      </c>
    </row>
    <row r="11" spans="1:8" x14ac:dyDescent="0.3">
      <c r="A11" s="1" t="s">
        <v>11</v>
      </c>
      <c r="B11" s="4">
        <v>0</v>
      </c>
      <c r="C11" s="4">
        <v>0</v>
      </c>
      <c r="D11" s="4">
        <v>1.17</v>
      </c>
      <c r="E11" s="4">
        <v>1.17</v>
      </c>
      <c r="F11" s="4"/>
      <c r="G11" s="4"/>
      <c r="H11" s="4"/>
    </row>
    <row r="12" spans="1:8" x14ac:dyDescent="0.3">
      <c r="A12" s="1" t="s">
        <v>14</v>
      </c>
      <c r="B12" s="4">
        <v>242.75</v>
      </c>
      <c r="C12" s="4">
        <v>0</v>
      </c>
      <c r="D12" s="4">
        <v>216.03</v>
      </c>
      <c r="E12" s="4">
        <v>458.78</v>
      </c>
      <c r="F12" s="13">
        <f>(E12-E13)/E13</f>
        <v>-4.241285744103538E-2</v>
      </c>
      <c r="G12" s="13">
        <f>E12/$E$65</f>
        <v>1.690580132311718E-2</v>
      </c>
      <c r="H12" s="4">
        <v>-20.32</v>
      </c>
    </row>
    <row r="13" spans="1:8" x14ac:dyDescent="0.3">
      <c r="A13" s="1" t="s">
        <v>11</v>
      </c>
      <c r="B13" s="4">
        <v>257.18</v>
      </c>
      <c r="C13" s="4">
        <v>0</v>
      </c>
      <c r="D13" s="4">
        <v>221.92</v>
      </c>
      <c r="E13" s="4">
        <v>479.1</v>
      </c>
      <c r="F13" s="4"/>
      <c r="G13" s="4"/>
      <c r="H13" s="4"/>
    </row>
    <row r="14" spans="1:8" x14ac:dyDescent="0.3">
      <c r="A14" s="1" t="s">
        <v>15</v>
      </c>
      <c r="B14" s="4">
        <v>0</v>
      </c>
      <c r="C14" s="4">
        <v>0</v>
      </c>
      <c r="D14" s="4">
        <v>120.34</v>
      </c>
      <c r="E14" s="4">
        <v>120.34</v>
      </c>
      <c r="F14" s="13">
        <f>(E14-E15)/E15</f>
        <v>0.3653278874517813</v>
      </c>
      <c r="G14" s="13">
        <f>E14/$E$65</f>
        <v>4.434465607096913E-3</v>
      </c>
      <c r="H14" s="4">
        <v>32.200000000000003</v>
      </c>
    </row>
    <row r="15" spans="1:8" x14ac:dyDescent="0.3">
      <c r="A15" s="1" t="s">
        <v>11</v>
      </c>
      <c r="B15" s="4">
        <v>0</v>
      </c>
      <c r="C15" s="4">
        <v>0</v>
      </c>
      <c r="D15" s="4">
        <v>88.14</v>
      </c>
      <c r="E15" s="4">
        <v>88.14</v>
      </c>
      <c r="F15" s="4"/>
      <c r="G15" s="4"/>
      <c r="H15" s="4"/>
    </row>
    <row r="16" spans="1:8" x14ac:dyDescent="0.3">
      <c r="A16" s="1" t="s">
        <v>16</v>
      </c>
      <c r="B16" s="4">
        <v>2428.25</v>
      </c>
      <c r="C16" s="4">
        <v>87.73</v>
      </c>
      <c r="D16" s="4">
        <v>260.76</v>
      </c>
      <c r="E16" s="4">
        <v>2776.74</v>
      </c>
      <c r="F16" s="13">
        <f>(E16-E17)/E17</f>
        <v>7.4248883868122187E-2</v>
      </c>
      <c r="G16" s="13">
        <f>E16/$E$65</f>
        <v>0.10232140626433672</v>
      </c>
      <c r="H16" s="4">
        <v>191.92</v>
      </c>
    </row>
    <row r="17" spans="1:8" x14ac:dyDescent="0.3">
      <c r="A17" s="1" t="s">
        <v>11</v>
      </c>
      <c r="B17" s="4">
        <v>2357.35</v>
      </c>
      <c r="C17" s="4">
        <v>66.319999999999993</v>
      </c>
      <c r="D17" s="4">
        <v>161.15</v>
      </c>
      <c r="E17" s="4">
        <v>2584.8200000000002</v>
      </c>
      <c r="F17" s="4"/>
      <c r="G17" s="4"/>
      <c r="H17" s="4"/>
    </row>
    <row r="18" spans="1:8" x14ac:dyDescent="0.3">
      <c r="A18" s="1" t="s">
        <v>17</v>
      </c>
      <c r="B18" s="4">
        <v>1333.56</v>
      </c>
      <c r="C18" s="4">
        <v>62.06</v>
      </c>
      <c r="D18" s="4">
        <v>456.44</v>
      </c>
      <c r="E18" s="4">
        <v>1852.06</v>
      </c>
      <c r="F18" s="13">
        <f>(E18-E19)/E19</f>
        <v>0.16740204729968228</v>
      </c>
      <c r="G18" s="13">
        <f>E18/$E$65</f>
        <v>6.8247435368787676E-2</v>
      </c>
      <c r="H18" s="4">
        <v>265.58</v>
      </c>
    </row>
    <row r="19" spans="1:8" x14ac:dyDescent="0.3">
      <c r="A19" s="1" t="s">
        <v>11</v>
      </c>
      <c r="B19" s="4">
        <v>1076.23</v>
      </c>
      <c r="C19" s="4">
        <v>46.08</v>
      </c>
      <c r="D19" s="4">
        <v>464.17</v>
      </c>
      <c r="E19" s="4">
        <v>1586.48</v>
      </c>
      <c r="F19" s="4"/>
      <c r="G19" s="4"/>
      <c r="H19" s="4"/>
    </row>
    <row r="20" spans="1:8" x14ac:dyDescent="0.3">
      <c r="A20" s="1" t="s">
        <v>18</v>
      </c>
      <c r="B20" s="4">
        <v>693.58</v>
      </c>
      <c r="C20" s="4">
        <v>24.27</v>
      </c>
      <c r="D20" s="4">
        <v>386.42</v>
      </c>
      <c r="E20" s="4">
        <v>1104.27</v>
      </c>
      <c r="F20" s="13">
        <f>(E20-E21)/E21</f>
        <v>9.6430521769349159E-2</v>
      </c>
      <c r="G20" s="13">
        <f>E20/$E$65</f>
        <v>4.0691767790833541E-2</v>
      </c>
      <c r="H20" s="4">
        <v>97.12</v>
      </c>
    </row>
    <row r="21" spans="1:8" x14ac:dyDescent="0.3">
      <c r="A21" s="1" t="s">
        <v>11</v>
      </c>
      <c r="B21" s="4">
        <v>638.27</v>
      </c>
      <c r="C21" s="4">
        <v>29.72</v>
      </c>
      <c r="D21" s="4">
        <v>339.16</v>
      </c>
      <c r="E21" s="4">
        <v>1007.15</v>
      </c>
      <c r="F21" s="4"/>
      <c r="G21" s="4"/>
      <c r="H21" s="4"/>
    </row>
    <row r="22" spans="1:8" x14ac:dyDescent="0.3">
      <c r="A22" s="1" t="s">
        <v>74</v>
      </c>
      <c r="B22" s="4">
        <v>0</v>
      </c>
      <c r="C22" s="4">
        <v>0</v>
      </c>
      <c r="D22" s="4">
        <v>28.58</v>
      </c>
      <c r="E22" s="4">
        <v>28.58</v>
      </c>
      <c r="F22" s="13">
        <f>(E22-E23)/E23</f>
        <v>3.9650782102582757E-2</v>
      </c>
      <c r="G22" s="13">
        <f>E22/$E$65</f>
        <v>1.0531579445806031E-3</v>
      </c>
      <c r="H22" s="4">
        <v>1.0900000000000001</v>
      </c>
    </row>
    <row r="23" spans="1:8" x14ac:dyDescent="0.3">
      <c r="A23" s="1" t="s">
        <v>11</v>
      </c>
      <c r="B23" s="4">
        <v>0</v>
      </c>
      <c r="C23" s="4">
        <v>0</v>
      </c>
      <c r="D23" s="4">
        <v>27.49</v>
      </c>
      <c r="E23" s="4">
        <v>27.49</v>
      </c>
      <c r="F23" s="4"/>
      <c r="G23" s="4"/>
      <c r="H23" s="4"/>
    </row>
    <row r="24" spans="1:8" x14ac:dyDescent="0.3">
      <c r="A24" s="1" t="s">
        <v>19</v>
      </c>
      <c r="B24" s="4">
        <v>709.96</v>
      </c>
      <c r="C24" s="4">
        <v>0</v>
      </c>
      <c r="D24" s="4">
        <v>0</v>
      </c>
      <c r="E24" s="4">
        <v>709.96</v>
      </c>
      <c r="F24" s="13">
        <f>(E24-E25)/E25</f>
        <v>0.94296661193212938</v>
      </c>
      <c r="G24" s="13">
        <f>E24/$E$65</f>
        <v>2.6161652006103743E-2</v>
      </c>
      <c r="H24" s="4">
        <v>344.56</v>
      </c>
    </row>
    <row r="25" spans="1:8" x14ac:dyDescent="0.3">
      <c r="A25" s="1" t="s">
        <v>11</v>
      </c>
      <c r="B25" s="4">
        <v>365.4</v>
      </c>
      <c r="C25" s="4">
        <v>0</v>
      </c>
      <c r="D25" s="4">
        <v>0</v>
      </c>
      <c r="E25" s="4">
        <v>365.4</v>
      </c>
      <c r="F25" s="4"/>
      <c r="G25" s="4"/>
      <c r="H25" s="4"/>
    </row>
    <row r="26" spans="1:8" x14ac:dyDescent="0.3">
      <c r="A26" s="1" t="s">
        <v>20</v>
      </c>
      <c r="B26" s="4">
        <v>0</v>
      </c>
      <c r="C26" s="4">
        <v>0</v>
      </c>
      <c r="D26" s="4">
        <v>42.29</v>
      </c>
      <c r="E26" s="4">
        <v>42.29</v>
      </c>
      <c r="F26" s="13">
        <f>(E26-E27)/E27</f>
        <v>-0.13676260461318643</v>
      </c>
      <c r="G26" s="13">
        <f>E26/$E$65</f>
        <v>1.5583642224042584E-3</v>
      </c>
      <c r="H26" s="4">
        <v>-6.7</v>
      </c>
    </row>
    <row r="27" spans="1:8" x14ac:dyDescent="0.3">
      <c r="A27" s="1" t="s">
        <v>11</v>
      </c>
      <c r="B27" s="4">
        <v>0</v>
      </c>
      <c r="C27" s="4">
        <v>0</v>
      </c>
      <c r="D27" s="4">
        <v>48.99</v>
      </c>
      <c r="E27" s="4">
        <v>48.99</v>
      </c>
      <c r="F27" s="4"/>
      <c r="G27" s="4"/>
      <c r="H27" s="4"/>
    </row>
    <row r="28" spans="1:8" x14ac:dyDescent="0.3">
      <c r="A28" s="1" t="s">
        <v>21</v>
      </c>
      <c r="B28" s="4">
        <v>0</v>
      </c>
      <c r="C28" s="4">
        <v>0</v>
      </c>
      <c r="D28" s="4">
        <v>2.88</v>
      </c>
      <c r="E28" s="4">
        <v>2.88</v>
      </c>
      <c r="F28" s="13">
        <f>(E28-E29)/E29</f>
        <v>2.1648351648351647</v>
      </c>
      <c r="G28" s="13">
        <f>E28/$E$65</f>
        <v>1.0612648286886412E-4</v>
      </c>
      <c r="H28" s="4">
        <v>1.97</v>
      </c>
    </row>
    <row r="29" spans="1:8" x14ac:dyDescent="0.3">
      <c r="A29" s="1" t="s">
        <v>11</v>
      </c>
      <c r="B29" s="4">
        <v>0</v>
      </c>
      <c r="C29" s="4">
        <v>0</v>
      </c>
      <c r="D29" s="4">
        <v>0.91</v>
      </c>
      <c r="E29" s="4">
        <v>0.91</v>
      </c>
      <c r="F29" s="4"/>
      <c r="G29" s="4"/>
      <c r="H29" s="4"/>
    </row>
    <row r="30" spans="1:8" x14ac:dyDescent="0.3">
      <c r="A30" s="1" t="s">
        <v>22</v>
      </c>
      <c r="B30" s="1">
        <v>5.47</v>
      </c>
      <c r="C30" s="4">
        <v>0</v>
      </c>
      <c r="D30" s="1">
        <v>328.46</v>
      </c>
      <c r="E30" s="1">
        <v>333.93</v>
      </c>
      <c r="F30" s="1">
        <v>-2.67</v>
      </c>
      <c r="G30" s="13">
        <f>E30/$E$65</f>
        <v>1.2305144591805487E-2</v>
      </c>
      <c r="H30" s="1">
        <v>-9.16</v>
      </c>
    </row>
    <row r="31" spans="1:8" x14ac:dyDescent="0.3">
      <c r="A31" s="1" t="s">
        <v>11</v>
      </c>
      <c r="B31" s="1">
        <v>6.46</v>
      </c>
      <c r="C31" s="4">
        <v>0</v>
      </c>
      <c r="D31" s="1">
        <v>336.63</v>
      </c>
      <c r="E31" s="1">
        <v>343.09</v>
      </c>
      <c r="F31" s="1"/>
      <c r="G31" s="1"/>
      <c r="H31" s="1"/>
    </row>
    <row r="32" spans="1:8" x14ac:dyDescent="0.3">
      <c r="A32" s="1" t="s">
        <v>23</v>
      </c>
      <c r="B32" s="4">
        <v>0</v>
      </c>
      <c r="C32" s="4">
        <v>0</v>
      </c>
      <c r="D32" s="4">
        <v>0</v>
      </c>
      <c r="E32" s="4">
        <v>0</v>
      </c>
      <c r="F32" s="4">
        <v>0</v>
      </c>
      <c r="G32" s="4">
        <v>0</v>
      </c>
      <c r="H32" s="4">
        <v>0</v>
      </c>
    </row>
    <row r="33" spans="1:8" x14ac:dyDescent="0.3">
      <c r="A33" s="1" t="s">
        <v>11</v>
      </c>
      <c r="B33" s="4">
        <v>0</v>
      </c>
      <c r="C33" s="4">
        <v>0</v>
      </c>
      <c r="D33" s="4">
        <v>0</v>
      </c>
      <c r="E33" s="4">
        <v>0</v>
      </c>
      <c r="F33" s="4"/>
      <c r="G33" s="4"/>
      <c r="H33" s="4"/>
    </row>
    <row r="34" spans="1:8" x14ac:dyDescent="0.3">
      <c r="A34" s="1" t="s">
        <v>24</v>
      </c>
      <c r="B34" s="4">
        <v>0</v>
      </c>
      <c r="C34" s="4">
        <v>0</v>
      </c>
      <c r="D34" s="4">
        <v>0.12</v>
      </c>
      <c r="E34" s="4">
        <v>0.12</v>
      </c>
      <c r="F34" s="13">
        <f>(E34-E35)/E35</f>
        <v>-7.6923076923076983E-2</v>
      </c>
      <c r="G34" s="4">
        <v>0</v>
      </c>
      <c r="H34" s="4">
        <v>-0.01</v>
      </c>
    </row>
    <row r="35" spans="1:8" x14ac:dyDescent="0.3">
      <c r="A35" s="1" t="s">
        <v>11</v>
      </c>
      <c r="B35" s="4">
        <v>0</v>
      </c>
      <c r="C35" s="4">
        <v>0</v>
      </c>
      <c r="D35" s="4">
        <v>0.13</v>
      </c>
      <c r="E35" s="4">
        <v>0.13</v>
      </c>
      <c r="F35" s="4"/>
      <c r="G35" s="4"/>
      <c r="H35" s="4"/>
    </row>
    <row r="36" spans="1:8" x14ac:dyDescent="0.3">
      <c r="A36" s="1" t="s">
        <v>25</v>
      </c>
      <c r="B36" s="4">
        <v>2976.63</v>
      </c>
      <c r="C36" s="4">
        <v>0</v>
      </c>
      <c r="D36" s="4">
        <v>62.57</v>
      </c>
      <c r="E36" s="4">
        <v>3039.2</v>
      </c>
      <c r="F36" s="13">
        <f>(E36-E37)/E37</f>
        <v>0.16987247343036077</v>
      </c>
      <c r="G36" s="13">
        <f>E36/$E$65</f>
        <v>0.11199291900522634</v>
      </c>
      <c r="H36" s="4">
        <v>441.31</v>
      </c>
    </row>
    <row r="37" spans="1:8" x14ac:dyDescent="0.3">
      <c r="A37" s="1" t="s">
        <v>11</v>
      </c>
      <c r="B37" s="4">
        <v>2538.83</v>
      </c>
      <c r="C37" s="4">
        <v>0</v>
      </c>
      <c r="D37" s="4">
        <v>59.06</v>
      </c>
      <c r="E37" s="4">
        <v>2597.89</v>
      </c>
      <c r="F37" s="4"/>
      <c r="G37" s="4"/>
      <c r="H37" s="4"/>
    </row>
    <row r="38" spans="1:8" x14ac:dyDescent="0.3">
      <c r="A38" s="1" t="s">
        <v>26</v>
      </c>
      <c r="B38" s="4">
        <v>0</v>
      </c>
      <c r="C38" s="4">
        <v>0</v>
      </c>
      <c r="D38" s="4">
        <v>10.87</v>
      </c>
      <c r="E38" s="4">
        <v>10.87</v>
      </c>
      <c r="F38" s="13">
        <f>(E38-E39)/E39</f>
        <v>0.81772575250836099</v>
      </c>
      <c r="G38" s="13">
        <f>E38/$E$65</f>
        <v>4.0055377388352535E-4</v>
      </c>
      <c r="H38" s="4">
        <v>4.8899999999999997</v>
      </c>
    </row>
    <row r="39" spans="1:8" x14ac:dyDescent="0.3">
      <c r="A39" s="1" t="s">
        <v>11</v>
      </c>
      <c r="B39" s="4">
        <v>0</v>
      </c>
      <c r="C39" s="4">
        <v>0</v>
      </c>
      <c r="D39" s="4">
        <v>5.98</v>
      </c>
      <c r="E39" s="4">
        <v>5.98</v>
      </c>
      <c r="F39" s="4"/>
      <c r="G39" s="4"/>
      <c r="H39" s="4"/>
    </row>
    <row r="40" spans="1:8" x14ac:dyDescent="0.3">
      <c r="A40" s="1" t="s">
        <v>27</v>
      </c>
      <c r="B40" s="4">
        <v>1701.06</v>
      </c>
      <c r="C40" s="4">
        <v>21.55</v>
      </c>
      <c r="D40" s="4">
        <v>113.9</v>
      </c>
      <c r="E40" s="4">
        <v>1836.51</v>
      </c>
      <c r="F40" s="13">
        <f>(E40-E41)/E41</f>
        <v>-5.4792405441154539E-2</v>
      </c>
      <c r="G40" s="13">
        <f>E40/$E$65</f>
        <v>6.7674426060242251E-2</v>
      </c>
      <c r="H40" s="4">
        <v>-106.46</v>
      </c>
    </row>
    <row r="41" spans="1:8" x14ac:dyDescent="0.3">
      <c r="A41" s="1" t="s">
        <v>11</v>
      </c>
      <c r="B41" s="4">
        <v>1819.71</v>
      </c>
      <c r="C41" s="4">
        <v>26.62</v>
      </c>
      <c r="D41" s="4">
        <v>96.64</v>
      </c>
      <c r="E41" s="4">
        <v>1942.97</v>
      </c>
      <c r="F41" s="4"/>
      <c r="G41" s="4"/>
      <c r="H41" s="4"/>
    </row>
    <row r="42" spans="1:8" x14ac:dyDescent="0.3">
      <c r="A42" s="1" t="s">
        <v>28</v>
      </c>
      <c r="B42" s="4">
        <v>0</v>
      </c>
      <c r="C42" s="4">
        <v>0</v>
      </c>
      <c r="D42" s="4">
        <v>14.24</v>
      </c>
      <c r="E42" s="4">
        <v>14.24</v>
      </c>
      <c r="F42" s="13">
        <f>(E42-E43)/E43</f>
        <v>0.34086629001883251</v>
      </c>
      <c r="G42" s="13">
        <f>E42/$E$65</f>
        <v>5.2473649862938381E-4</v>
      </c>
      <c r="H42" s="4">
        <v>3.62</v>
      </c>
    </row>
    <row r="43" spans="1:8" x14ac:dyDescent="0.3">
      <c r="A43" s="1" t="s">
        <v>11</v>
      </c>
      <c r="B43" s="4">
        <v>0</v>
      </c>
      <c r="C43" s="4">
        <v>0</v>
      </c>
      <c r="D43" s="4">
        <v>10.62</v>
      </c>
      <c r="E43" s="4">
        <v>10.62</v>
      </c>
      <c r="F43" s="4"/>
      <c r="G43" s="4"/>
      <c r="H43" s="4"/>
    </row>
    <row r="44" spans="1:8" x14ac:dyDescent="0.3">
      <c r="A44" s="1" t="s">
        <v>29</v>
      </c>
      <c r="B44" s="4">
        <v>388.55</v>
      </c>
      <c r="C44" s="4">
        <v>93.58</v>
      </c>
      <c r="D44" s="4">
        <v>272.8</v>
      </c>
      <c r="E44" s="4">
        <v>754.93</v>
      </c>
      <c r="F44" s="13">
        <f>(E44-E45)/E45</f>
        <v>0.47369551213227395</v>
      </c>
      <c r="G44" s="13">
        <f>E44/$E$65</f>
        <v>2.7818772816733194E-2</v>
      </c>
      <c r="H44" s="4">
        <v>242.66</v>
      </c>
    </row>
    <row r="45" spans="1:8" x14ac:dyDescent="0.3">
      <c r="A45" s="1" t="s">
        <v>11</v>
      </c>
      <c r="B45" s="4">
        <v>217.21</v>
      </c>
      <c r="C45" s="4">
        <v>61.37</v>
      </c>
      <c r="D45" s="4">
        <v>233.69</v>
      </c>
      <c r="E45" s="4">
        <v>512.27</v>
      </c>
      <c r="F45" s="4"/>
      <c r="G45" s="4"/>
      <c r="H45" s="4"/>
    </row>
    <row r="46" spans="1:8" x14ac:dyDescent="0.3">
      <c r="A46" s="1" t="s">
        <v>30</v>
      </c>
      <c r="B46" s="4">
        <v>0</v>
      </c>
      <c r="C46" s="4">
        <v>141.97999999999999</v>
      </c>
      <c r="D46" s="4">
        <v>880.8</v>
      </c>
      <c r="E46" s="4">
        <v>1022.78</v>
      </c>
      <c r="F46" s="13">
        <f>(E46-E47)/E47</f>
        <v>0.13439291933319281</v>
      </c>
      <c r="G46" s="13">
        <f>E46/$E$65</f>
        <v>3.7688904218269738E-2</v>
      </c>
      <c r="H46" s="4">
        <v>121.17</v>
      </c>
    </row>
    <row r="47" spans="1:8" x14ac:dyDescent="0.3">
      <c r="A47" s="1" t="s">
        <v>11</v>
      </c>
      <c r="B47" s="4">
        <v>3.39</v>
      </c>
      <c r="C47" s="4">
        <v>89.77</v>
      </c>
      <c r="D47" s="4">
        <v>808.45</v>
      </c>
      <c r="E47" s="4">
        <v>901.61</v>
      </c>
      <c r="F47" s="4"/>
      <c r="G47" s="4"/>
      <c r="H47" s="4"/>
    </row>
    <row r="48" spans="1:8" x14ac:dyDescent="0.3">
      <c r="A48" s="1" t="s">
        <v>31</v>
      </c>
      <c r="B48" s="4">
        <v>1267.93</v>
      </c>
      <c r="C48" s="4">
        <v>0</v>
      </c>
      <c r="D48" s="4">
        <v>330.87</v>
      </c>
      <c r="E48" s="4">
        <v>1598.8</v>
      </c>
      <c r="F48" s="13">
        <f>(E48-E49)/E49</f>
        <v>0.37777701177159984</v>
      </c>
      <c r="G48" s="13">
        <f>E48/$E$65</f>
        <v>5.8914937781506936E-2</v>
      </c>
      <c r="H48" s="4">
        <v>438.38</v>
      </c>
    </row>
    <row r="49" spans="1:8" x14ac:dyDescent="0.3">
      <c r="A49" s="1" t="s">
        <v>11</v>
      </c>
      <c r="B49" s="4">
        <v>818.08</v>
      </c>
      <c r="C49" s="4">
        <v>0</v>
      </c>
      <c r="D49" s="4">
        <v>342.34</v>
      </c>
      <c r="E49" s="4">
        <v>1160.42</v>
      </c>
      <c r="F49" s="4"/>
      <c r="G49" s="4"/>
      <c r="H49" s="4"/>
    </row>
    <row r="50" spans="1:8" x14ac:dyDescent="0.3">
      <c r="A50" s="1" t="s">
        <v>32</v>
      </c>
      <c r="B50" s="4">
        <v>607.38</v>
      </c>
      <c r="C50" s="4">
        <v>0</v>
      </c>
      <c r="D50" s="4">
        <v>367.86</v>
      </c>
      <c r="E50" s="4">
        <v>975.24</v>
      </c>
      <c r="F50" s="13">
        <f>(E50-E51)/E51</f>
        <v>0.14479568958433603</v>
      </c>
      <c r="G50" s="13">
        <f>E50/$E$65</f>
        <v>3.593708026146912E-2</v>
      </c>
      <c r="H50" s="4">
        <v>123.35</v>
      </c>
    </row>
    <row r="51" spans="1:8" x14ac:dyDescent="0.3">
      <c r="A51" s="1" t="s">
        <v>11</v>
      </c>
      <c r="B51" s="4">
        <v>526.87</v>
      </c>
      <c r="C51" s="4">
        <v>0</v>
      </c>
      <c r="D51" s="4">
        <v>325.02</v>
      </c>
      <c r="E51" s="4">
        <v>851.89</v>
      </c>
      <c r="F51" s="4"/>
      <c r="G51" s="4"/>
      <c r="H51" s="4"/>
    </row>
    <row r="52" spans="1:8" x14ac:dyDescent="0.3">
      <c r="A52" s="1" t="s">
        <v>33</v>
      </c>
      <c r="B52" s="4">
        <v>961.14</v>
      </c>
      <c r="C52" s="4">
        <v>7.11</v>
      </c>
      <c r="D52" s="4">
        <v>38.049999999999997</v>
      </c>
      <c r="E52" s="4">
        <v>1006.3</v>
      </c>
      <c r="F52" s="13">
        <f>(E52-E53)/E53</f>
        <v>-0.15443369829172582</v>
      </c>
      <c r="G52" s="13">
        <f>E52/$E$65</f>
        <v>3.7081624899631238E-2</v>
      </c>
      <c r="H52" s="4">
        <v>-183.79</v>
      </c>
    </row>
    <row r="53" spans="1:8" x14ac:dyDescent="0.3">
      <c r="A53" s="1" t="s">
        <v>11</v>
      </c>
      <c r="B53" s="4">
        <v>1151.9000000000001</v>
      </c>
      <c r="C53" s="4">
        <v>5.64</v>
      </c>
      <c r="D53" s="4">
        <v>32.549999999999997</v>
      </c>
      <c r="E53" s="4">
        <v>1190.0899999999999</v>
      </c>
      <c r="F53" s="4"/>
      <c r="G53" s="4"/>
      <c r="H53" s="4"/>
    </row>
    <row r="54" spans="1:8" x14ac:dyDescent="0.3">
      <c r="A54" s="3" t="s">
        <v>34</v>
      </c>
      <c r="B54" s="6">
        <f t="shared" ref="B54:E55" si="0">SUM(B4+B6+B8+B10+B12+B14+B16+B18+B20+B22+B24+B26+B28+B30+B32+B34+B36+B38+B40+B42+B44+B46+B48+B50+B52)</f>
        <v>15112.519999999997</v>
      </c>
      <c r="C54" s="6">
        <f t="shared" si="0"/>
        <v>458.90000000000009</v>
      </c>
      <c r="D54" s="6">
        <f t="shared" si="0"/>
        <v>4648.5099999999993</v>
      </c>
      <c r="E54" s="6">
        <f t="shared" si="0"/>
        <v>20219.930000000004</v>
      </c>
      <c r="F54" s="10">
        <f>(E54-E55)/E55</f>
        <v>9.065111341732103E-2</v>
      </c>
      <c r="G54" s="10">
        <f>E54/$E$65</f>
        <v>0.74509376901202518</v>
      </c>
      <c r="H54" s="6">
        <f>SUM(H4+H6+H8+H10+H12+H14+H16+H18+H20+H22+H24+H26+H28+H30+H32+H34+H36+H38+H40+H42+H44+H46+H48+H50+H52)</f>
        <v>1680.6100000000001</v>
      </c>
    </row>
    <row r="55" spans="1:8" x14ac:dyDescent="0.3">
      <c r="A55" s="1" t="s">
        <v>35</v>
      </c>
      <c r="B55" s="14">
        <f t="shared" si="0"/>
        <v>13885.609999999999</v>
      </c>
      <c r="C55" s="14">
        <f t="shared" si="0"/>
        <v>335.48999999999995</v>
      </c>
      <c r="D55" s="14">
        <f t="shared" si="0"/>
        <v>4318.22</v>
      </c>
      <c r="E55" s="14">
        <f t="shared" si="0"/>
        <v>18539.319999999996</v>
      </c>
      <c r="F55" s="4"/>
      <c r="G55" s="4"/>
      <c r="H55" s="4"/>
    </row>
    <row r="56" spans="1:8" x14ac:dyDescent="0.3">
      <c r="A56" s="1" t="s">
        <v>36</v>
      </c>
      <c r="B56" s="9">
        <f>(B54-B55)/B55</f>
        <v>8.8358379646266763E-2</v>
      </c>
      <c r="C56" s="9">
        <f>(C54-C55)/C55</f>
        <v>0.36785001043250221</v>
      </c>
      <c r="D56" s="9">
        <f>(D54-D55)/D55</f>
        <v>7.6487534215486708E-2</v>
      </c>
      <c r="E56" s="9">
        <f>(E54-E55)/E55</f>
        <v>9.065111341732103E-2</v>
      </c>
      <c r="F56" s="4"/>
      <c r="G56" s="4"/>
      <c r="H56" s="4"/>
    </row>
    <row r="57" spans="1:8" x14ac:dyDescent="0.3">
      <c r="A57" s="3" t="s">
        <v>56</v>
      </c>
      <c r="B57" s="4"/>
      <c r="C57" s="4"/>
      <c r="D57" s="4"/>
      <c r="E57" s="4"/>
      <c r="F57" s="4"/>
      <c r="G57" s="4"/>
      <c r="H57" s="4"/>
    </row>
    <row r="58" spans="1:8" x14ac:dyDescent="0.3">
      <c r="A58" s="1" t="s">
        <v>57</v>
      </c>
      <c r="B58" s="4">
        <v>6034.89</v>
      </c>
      <c r="C58" s="4">
        <v>0</v>
      </c>
      <c r="D58" s="4">
        <v>52.95</v>
      </c>
      <c r="E58" s="4">
        <v>6087.84</v>
      </c>
      <c r="F58" s="13">
        <f>(E58-E59)/E59</f>
        <v>-5.0162652999134111E-2</v>
      </c>
      <c r="G58" s="13">
        <f>E58/$E$65</f>
        <v>0.22433369703763398</v>
      </c>
      <c r="H58" s="4">
        <v>-321.51</v>
      </c>
    </row>
    <row r="59" spans="1:8" x14ac:dyDescent="0.3">
      <c r="A59" s="1" t="s">
        <v>11</v>
      </c>
      <c r="B59" s="4">
        <v>6389.44</v>
      </c>
      <c r="C59" s="4">
        <v>0</v>
      </c>
      <c r="D59" s="4">
        <v>19.91</v>
      </c>
      <c r="E59" s="4">
        <v>6409.35</v>
      </c>
      <c r="F59" s="4"/>
      <c r="G59" s="4"/>
      <c r="H59" s="4"/>
    </row>
    <row r="60" spans="1:8" x14ac:dyDescent="0.3">
      <c r="A60" s="1" t="s">
        <v>58</v>
      </c>
      <c r="B60" s="4">
        <v>0</v>
      </c>
      <c r="C60" s="4">
        <v>829.66</v>
      </c>
      <c r="D60" s="4">
        <v>0</v>
      </c>
      <c r="E60" s="4">
        <v>829.66</v>
      </c>
      <c r="F60" s="13">
        <f>(E60-E61)/E61</f>
        <v>7.8278725810015229E-2</v>
      </c>
      <c r="G60" s="13">
        <f>E60/$E$65</f>
        <v>3.0572533950340906E-2</v>
      </c>
      <c r="H60" s="4">
        <v>60.23</v>
      </c>
    </row>
    <row r="61" spans="1:8" x14ac:dyDescent="0.3">
      <c r="A61" s="1" t="s">
        <v>11</v>
      </c>
      <c r="B61" s="4">
        <v>0</v>
      </c>
      <c r="C61" s="4">
        <v>769.43</v>
      </c>
      <c r="D61" s="4">
        <v>0</v>
      </c>
      <c r="E61" s="4">
        <v>769.43</v>
      </c>
      <c r="F61" s="4"/>
      <c r="G61" s="4"/>
      <c r="H61" s="4"/>
    </row>
    <row r="62" spans="1:8" x14ac:dyDescent="0.3">
      <c r="A62" s="3" t="s">
        <v>59</v>
      </c>
      <c r="B62" s="15">
        <f>SUM(B58+B60)</f>
        <v>6034.89</v>
      </c>
      <c r="C62" s="15">
        <f>SUM(C58+C60)</f>
        <v>829.66</v>
      </c>
      <c r="D62" s="15">
        <f>SUM(D58+D60)</f>
        <v>52.95</v>
      </c>
      <c r="E62" s="15">
        <f>SUM(E58+E60)</f>
        <v>6917.5</v>
      </c>
      <c r="F62" s="10">
        <f>(E62-E63)/E63</f>
        <v>-3.6396156449981842E-2</v>
      </c>
      <c r="G62" s="10">
        <f>E62/$E$65</f>
        <v>0.25490623098797488</v>
      </c>
      <c r="H62" s="6">
        <v>-261.27999999999997</v>
      </c>
    </row>
    <row r="63" spans="1:8" x14ac:dyDescent="0.3">
      <c r="A63" s="1" t="s">
        <v>35</v>
      </c>
      <c r="B63" s="12">
        <f>B59+B61</f>
        <v>6389.44</v>
      </c>
      <c r="C63" s="12">
        <f>C59+C61</f>
        <v>769.43</v>
      </c>
      <c r="D63" s="12">
        <f>D59+D61</f>
        <v>19.91</v>
      </c>
      <c r="E63" s="12">
        <f>E59+E61</f>
        <v>7178.7800000000007</v>
      </c>
      <c r="F63" s="4"/>
      <c r="G63" s="4"/>
      <c r="H63" s="4"/>
    </row>
    <row r="64" spans="1:8" x14ac:dyDescent="0.3">
      <c r="A64" s="1" t="s">
        <v>36</v>
      </c>
      <c r="B64" s="9">
        <f>(B62-B63)/B63</f>
        <v>-5.5489995993388982E-2</v>
      </c>
      <c r="C64" s="9">
        <f>(C62-C63)/C63</f>
        <v>7.8278725810015229E-2</v>
      </c>
      <c r="D64" s="9">
        <f>(D62-D63)/D63</f>
        <v>1.6594676042189858</v>
      </c>
      <c r="E64" s="9">
        <f>(E62-E63)/E63</f>
        <v>-3.6396156449981842E-2</v>
      </c>
      <c r="F64" s="4"/>
      <c r="G64" s="4"/>
      <c r="H64" s="4"/>
    </row>
    <row r="65" spans="1:9" x14ac:dyDescent="0.3">
      <c r="A65" s="3" t="s">
        <v>46</v>
      </c>
      <c r="B65" s="6">
        <f t="shared" ref="B65:E66" si="1">SUM(B54+B62)</f>
        <v>21147.409999999996</v>
      </c>
      <c r="C65" s="6">
        <f t="shared" si="1"/>
        <v>1288.56</v>
      </c>
      <c r="D65" s="6">
        <f t="shared" si="1"/>
        <v>4701.4599999999991</v>
      </c>
      <c r="E65" s="6">
        <f t="shared" si="1"/>
        <v>27137.430000000004</v>
      </c>
      <c r="F65" s="10">
        <f>(E65-E66)/E66</f>
        <v>5.518798044956686E-2</v>
      </c>
      <c r="G65" s="10">
        <f>E65/$E$65</f>
        <v>1</v>
      </c>
      <c r="H65" s="6">
        <f t="shared" ref="H65" si="2">SUM(H54+H62)</f>
        <v>1419.3300000000002</v>
      </c>
    </row>
    <row r="66" spans="1:9" x14ac:dyDescent="0.3">
      <c r="A66" s="1" t="s">
        <v>35</v>
      </c>
      <c r="B66" s="12">
        <f t="shared" si="1"/>
        <v>20275.05</v>
      </c>
      <c r="C66" s="12">
        <f t="shared" si="1"/>
        <v>1104.9199999999998</v>
      </c>
      <c r="D66" s="12">
        <f t="shared" si="1"/>
        <v>4338.13</v>
      </c>
      <c r="E66" s="12">
        <f t="shared" si="1"/>
        <v>25718.1</v>
      </c>
      <c r="F66" s="4"/>
      <c r="G66" s="4"/>
      <c r="H66" s="4"/>
    </row>
    <row r="67" spans="1:9" x14ac:dyDescent="0.3">
      <c r="A67" s="1" t="s">
        <v>36</v>
      </c>
      <c r="B67" s="13">
        <f>(B65-B66)/B66</f>
        <v>4.3026281069590305E-2</v>
      </c>
      <c r="C67" s="13">
        <f t="shared" ref="C67:E67" si="3">(C65-C66)/C66</f>
        <v>0.16620207797849629</v>
      </c>
      <c r="D67" s="13">
        <f t="shared" si="3"/>
        <v>8.3752676844630988E-2</v>
      </c>
      <c r="E67" s="13">
        <f t="shared" si="3"/>
        <v>5.518798044956686E-2</v>
      </c>
      <c r="F67" s="4"/>
      <c r="G67" s="4"/>
      <c r="H67" s="4"/>
    </row>
    <row r="68" spans="1:9" x14ac:dyDescent="0.3">
      <c r="A68" s="1" t="s">
        <v>47</v>
      </c>
      <c r="B68" s="13">
        <f>B65/$E$65</f>
        <v>0.77927091843258534</v>
      </c>
      <c r="C68" s="13">
        <f t="shared" ref="C68:E68" si="4">C65/$E$65</f>
        <v>4.7482757210244295E-2</v>
      </c>
      <c r="D68" s="13">
        <f t="shared" si="4"/>
        <v>0.17324632435717011</v>
      </c>
      <c r="E68" s="13">
        <f t="shared" si="4"/>
        <v>1</v>
      </c>
      <c r="F68" s="4"/>
      <c r="G68" s="4"/>
      <c r="H68" s="4"/>
    </row>
    <row r="69" spans="1:9" x14ac:dyDescent="0.3">
      <c r="A69" s="1" t="s">
        <v>48</v>
      </c>
      <c r="B69" s="13">
        <f>B66/$E$66</f>
        <v>0.78835722701132671</v>
      </c>
      <c r="C69" s="13">
        <f>C66/$E$66</f>
        <v>4.2962738304929207E-2</v>
      </c>
      <c r="D69" s="13">
        <f>D66/$E$66</f>
        <v>0.16868003468374415</v>
      </c>
      <c r="E69" s="13">
        <f>E66/$E$66</f>
        <v>1</v>
      </c>
      <c r="F69" s="4"/>
      <c r="G69" s="4"/>
      <c r="H69" s="6"/>
    </row>
    <row r="71" spans="1:9" ht="52.2" customHeight="1" x14ac:dyDescent="0.3">
      <c r="A71" s="49" t="s">
        <v>75</v>
      </c>
      <c r="B71" s="49"/>
      <c r="C71" s="49"/>
      <c r="D71" s="49"/>
      <c r="E71" s="49"/>
      <c r="F71" s="49"/>
      <c r="G71" s="49"/>
      <c r="H71" s="49"/>
      <c r="I71" s="49"/>
    </row>
    <row r="72" spans="1:9" ht="15" thickBot="1" x14ac:dyDescent="0.35"/>
    <row r="73" spans="1:9" ht="15.6" thickBot="1" x14ac:dyDescent="0.35">
      <c r="A73" s="33"/>
      <c r="B73" s="32"/>
      <c r="C73" s="32"/>
      <c r="D73" s="32"/>
      <c r="E73" s="32"/>
      <c r="F73" s="32"/>
      <c r="G73" s="32"/>
      <c r="H73" s="32"/>
    </row>
    <row r="74" spans="1:9" ht="15.6" thickBot="1" x14ac:dyDescent="0.35">
      <c r="A74" s="33"/>
      <c r="B74" s="32"/>
      <c r="C74" s="32"/>
      <c r="D74" s="32"/>
      <c r="E74" s="32"/>
      <c r="F74" s="32"/>
      <c r="G74" s="32"/>
      <c r="H74" s="32"/>
    </row>
    <row r="75" spans="1:9" ht="15.6" thickBot="1" x14ac:dyDescent="0.35">
      <c r="A75" s="33"/>
      <c r="B75" s="32"/>
      <c r="C75" s="32"/>
      <c r="D75" s="32"/>
      <c r="E75" s="32"/>
      <c r="F75" s="32"/>
      <c r="G75" s="32"/>
      <c r="H75" s="32"/>
    </row>
    <row r="76" spans="1:9" ht="15.6" thickBot="1" x14ac:dyDescent="0.35">
      <c r="A76" s="33"/>
      <c r="B76" s="32"/>
      <c r="C76" s="32"/>
      <c r="D76" s="32"/>
      <c r="E76" s="32"/>
      <c r="F76" s="32"/>
      <c r="G76" s="32"/>
      <c r="H76" s="32"/>
    </row>
    <row r="77" spans="1:9" ht="15.6" thickBot="1" x14ac:dyDescent="0.35">
      <c r="A77" s="33"/>
      <c r="B77" s="32"/>
      <c r="C77" s="32"/>
      <c r="D77" s="32"/>
      <c r="E77" s="32"/>
      <c r="F77" s="32"/>
      <c r="G77" s="32"/>
      <c r="H77" s="32"/>
    </row>
    <row r="78" spans="1:9" ht="15.6" thickBot="1" x14ac:dyDescent="0.35">
      <c r="A78" s="34"/>
      <c r="B78" s="35"/>
      <c r="C78" s="35"/>
      <c r="D78" s="35"/>
      <c r="E78" s="35"/>
      <c r="F78" s="36"/>
      <c r="G78" s="36"/>
      <c r="H78" s="37"/>
    </row>
  </sheetData>
  <mergeCells count="2">
    <mergeCell ref="A1:H1"/>
    <mergeCell ref="A71:I7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1968"/>
  <sheetViews>
    <sheetView workbookViewId="0">
      <selection activeCell="Q86" sqref="Q86"/>
    </sheetView>
  </sheetViews>
  <sheetFormatPr defaultRowHeight="14.4" x14ac:dyDescent="0.3"/>
  <cols>
    <col min="1" max="1" width="38.33203125" customWidth="1"/>
    <col min="2" max="2" width="9.88671875" bestFit="1" customWidth="1"/>
    <col min="3" max="6" width="9" bestFit="1" customWidth="1"/>
    <col min="7" max="7" width="9.88671875" style="28" bestFit="1" customWidth="1"/>
    <col min="8" max="10" width="9.88671875" bestFit="1" customWidth="1"/>
    <col min="11" max="13" width="9" bestFit="1" customWidth="1"/>
    <col min="14" max="14" width="9.88671875" bestFit="1" customWidth="1"/>
    <col min="15" max="15" width="11.33203125" style="16" bestFit="1" customWidth="1"/>
    <col min="16" max="17" width="9" bestFit="1" customWidth="1"/>
    <col min="18" max="18" width="9.88671875" bestFit="1" customWidth="1"/>
  </cols>
  <sheetData>
    <row r="1" spans="1:18" ht="25.8" customHeight="1" x14ac:dyDescent="0.3">
      <c r="A1" s="50" t="s">
        <v>0</v>
      </c>
      <c r="B1" s="50"/>
      <c r="C1" s="50"/>
      <c r="D1" s="50"/>
      <c r="E1" s="50"/>
      <c r="F1" s="50"/>
      <c r="G1" s="50"/>
      <c r="H1" s="50"/>
      <c r="I1" s="50"/>
      <c r="J1" s="50"/>
      <c r="K1" s="50"/>
      <c r="L1" s="50"/>
      <c r="M1" s="50"/>
      <c r="N1" s="50"/>
      <c r="O1" s="50"/>
      <c r="P1" s="50"/>
      <c r="Q1" s="50"/>
      <c r="R1" s="50"/>
    </row>
    <row r="2" spans="1:18" ht="33.6" customHeight="1" x14ac:dyDescent="0.3">
      <c r="A2" s="4"/>
      <c r="B2" s="5" t="s">
        <v>60</v>
      </c>
      <c r="C2" s="5" t="s">
        <v>61</v>
      </c>
      <c r="D2" s="5" t="s">
        <v>62</v>
      </c>
      <c r="E2" s="5" t="s">
        <v>63</v>
      </c>
      <c r="F2" s="5" t="s">
        <v>64</v>
      </c>
      <c r="G2" s="18" t="s">
        <v>65</v>
      </c>
      <c r="H2" s="5" t="s">
        <v>66</v>
      </c>
      <c r="I2" s="5" t="s">
        <v>67</v>
      </c>
      <c r="J2" s="5" t="s">
        <v>68</v>
      </c>
      <c r="K2" s="5" t="s">
        <v>69</v>
      </c>
      <c r="L2" s="5" t="s">
        <v>70</v>
      </c>
      <c r="M2" s="5" t="s">
        <v>71</v>
      </c>
      <c r="N2" s="5" t="s">
        <v>72</v>
      </c>
      <c r="O2" s="18" t="s">
        <v>5</v>
      </c>
      <c r="P2" s="5" t="s">
        <v>6</v>
      </c>
      <c r="Q2" s="5" t="s">
        <v>7</v>
      </c>
      <c r="R2" s="5" t="s">
        <v>8</v>
      </c>
    </row>
    <row r="3" spans="1:18" x14ac:dyDescent="0.3">
      <c r="A3" s="6" t="s">
        <v>9</v>
      </c>
      <c r="B3" s="4"/>
      <c r="C3" s="4"/>
      <c r="D3" s="4"/>
      <c r="E3" s="4"/>
      <c r="F3" s="4"/>
      <c r="G3" s="17"/>
      <c r="H3" s="4"/>
      <c r="I3" s="4"/>
      <c r="J3" s="4"/>
      <c r="K3" s="4"/>
      <c r="L3" s="4"/>
      <c r="M3" s="4"/>
      <c r="N3" s="4"/>
      <c r="O3" s="17"/>
      <c r="P3" s="4"/>
      <c r="Q3" s="4"/>
      <c r="R3" s="4"/>
    </row>
    <row r="4" spans="1:18" x14ac:dyDescent="0.3">
      <c r="A4" s="4" t="s">
        <v>10</v>
      </c>
      <c r="B4" s="4">
        <v>0</v>
      </c>
      <c r="C4" s="4">
        <v>0</v>
      </c>
      <c r="D4" s="4">
        <v>0</v>
      </c>
      <c r="E4" s="4">
        <v>0</v>
      </c>
      <c r="F4" s="4">
        <v>0</v>
      </c>
      <c r="G4" s="17">
        <v>627.98</v>
      </c>
      <c r="H4" s="4">
        <v>236.08</v>
      </c>
      <c r="I4" s="4">
        <v>391.89</v>
      </c>
      <c r="J4" s="4">
        <v>654.97</v>
      </c>
      <c r="K4" s="4">
        <v>0</v>
      </c>
      <c r="L4" s="4">
        <v>46.4</v>
      </c>
      <c r="M4" s="4">
        <v>5.0999999999999996</v>
      </c>
      <c r="N4" s="4">
        <v>48.98</v>
      </c>
      <c r="O4" s="17">
        <v>1383.42</v>
      </c>
      <c r="P4" s="13">
        <f>(O4-O5)/O5</f>
        <v>0.15616433776826916</v>
      </c>
      <c r="Q4" s="13">
        <f>O4/$O$83</f>
        <v>6.7427621754349342E-3</v>
      </c>
      <c r="R4" s="4">
        <v>186.86</v>
      </c>
    </row>
    <row r="5" spans="1:18" x14ac:dyDescent="0.3">
      <c r="A5" s="4" t="s">
        <v>11</v>
      </c>
      <c r="B5" s="4">
        <v>0</v>
      </c>
      <c r="C5" s="4">
        <v>0</v>
      </c>
      <c r="D5" s="4">
        <v>0</v>
      </c>
      <c r="E5" s="4">
        <v>0</v>
      </c>
      <c r="F5" s="4">
        <v>0</v>
      </c>
      <c r="G5" s="17">
        <v>504.74</v>
      </c>
      <c r="H5" s="4">
        <v>187.34</v>
      </c>
      <c r="I5" s="4">
        <v>317.39999999999998</v>
      </c>
      <c r="J5" s="4">
        <v>589.98</v>
      </c>
      <c r="K5" s="4">
        <v>0</v>
      </c>
      <c r="L5" s="4">
        <v>63.03</v>
      </c>
      <c r="M5" s="4">
        <v>4.58</v>
      </c>
      <c r="N5" s="4">
        <v>34.229999999999997</v>
      </c>
      <c r="O5" s="17">
        <v>1196.56</v>
      </c>
      <c r="P5" s="4"/>
      <c r="Q5" s="4"/>
      <c r="R5" s="4"/>
    </row>
    <row r="6" spans="1:18" x14ac:dyDescent="0.3">
      <c r="A6" s="4" t="s">
        <v>12</v>
      </c>
      <c r="B6" s="4">
        <v>1863.79</v>
      </c>
      <c r="C6" s="4">
        <v>231</v>
      </c>
      <c r="D6" s="4">
        <v>209.69</v>
      </c>
      <c r="E6" s="4">
        <v>21.31</v>
      </c>
      <c r="F6" s="4">
        <v>303.49</v>
      </c>
      <c r="G6" s="17">
        <v>4021.43</v>
      </c>
      <c r="H6" s="4">
        <v>2068.94</v>
      </c>
      <c r="I6" s="4">
        <v>1952.5</v>
      </c>
      <c r="J6" s="4">
        <v>6698.42</v>
      </c>
      <c r="K6" s="4">
        <v>8.83</v>
      </c>
      <c r="L6" s="4">
        <v>510.75</v>
      </c>
      <c r="M6" s="4">
        <v>157</v>
      </c>
      <c r="N6" s="4">
        <v>1986.82</v>
      </c>
      <c r="O6" s="17">
        <v>15781.54</v>
      </c>
      <c r="P6" s="13">
        <f>(O6-O7)/O7</f>
        <v>0.11806872121856188</v>
      </c>
      <c r="Q6" s="13">
        <f>O6/$O$83</f>
        <v>7.691891904274438E-2</v>
      </c>
      <c r="R6" s="4">
        <v>1666.54</v>
      </c>
    </row>
    <row r="7" spans="1:18" x14ac:dyDescent="0.3">
      <c r="A7" s="4" t="s">
        <v>11</v>
      </c>
      <c r="B7" s="4">
        <v>1682.66</v>
      </c>
      <c r="C7" s="4">
        <v>214.87</v>
      </c>
      <c r="D7" s="4">
        <v>198.04</v>
      </c>
      <c r="E7" s="4">
        <v>16.82</v>
      </c>
      <c r="F7" s="4">
        <v>292.88</v>
      </c>
      <c r="G7" s="17">
        <v>3822.04</v>
      </c>
      <c r="H7" s="4">
        <v>1787.11</v>
      </c>
      <c r="I7" s="4">
        <v>2034.93</v>
      </c>
      <c r="J7" s="4">
        <v>5120.3</v>
      </c>
      <c r="K7" s="4">
        <v>11.14</v>
      </c>
      <c r="L7" s="4">
        <v>428.4</v>
      </c>
      <c r="M7" s="4">
        <v>167.99</v>
      </c>
      <c r="N7" s="4">
        <v>2374.73</v>
      </c>
      <c r="O7" s="17">
        <v>14115</v>
      </c>
      <c r="P7" s="4"/>
      <c r="Q7" s="4"/>
      <c r="R7" s="4"/>
    </row>
    <row r="8" spans="1:18" x14ac:dyDescent="0.3">
      <c r="A8" s="4" t="s">
        <v>13</v>
      </c>
      <c r="B8" s="4">
        <v>476.48</v>
      </c>
      <c r="C8" s="4">
        <v>100.72</v>
      </c>
      <c r="D8" s="4">
        <v>86.5</v>
      </c>
      <c r="E8" s="4">
        <v>14.22</v>
      </c>
      <c r="F8" s="4">
        <v>25.36</v>
      </c>
      <c r="G8" s="17">
        <v>3464.17</v>
      </c>
      <c r="H8" s="4">
        <v>1462.1</v>
      </c>
      <c r="I8" s="4">
        <v>2002.07</v>
      </c>
      <c r="J8" s="4">
        <v>667.04</v>
      </c>
      <c r="K8" s="4">
        <v>0</v>
      </c>
      <c r="L8" s="4">
        <v>18.11</v>
      </c>
      <c r="M8" s="4">
        <v>214.76</v>
      </c>
      <c r="N8" s="4">
        <v>493.95</v>
      </c>
      <c r="O8" s="17">
        <v>5460.59</v>
      </c>
      <c r="P8" s="13">
        <f>(O8-O9)/O9</f>
        <v>0.11259418335038053</v>
      </c>
      <c r="Q8" s="13">
        <f>O8/$O$83</f>
        <v>2.6614809463184171E-2</v>
      </c>
      <c r="R8" s="4">
        <v>552.61</v>
      </c>
    </row>
    <row r="9" spans="1:18" x14ac:dyDescent="0.3">
      <c r="A9" s="4" t="s">
        <v>11</v>
      </c>
      <c r="B9" s="4">
        <v>491.82</v>
      </c>
      <c r="C9" s="4">
        <v>93.53</v>
      </c>
      <c r="D9" s="4">
        <v>82.26</v>
      </c>
      <c r="E9" s="4">
        <v>11.27</v>
      </c>
      <c r="F9" s="4">
        <v>26.23</v>
      </c>
      <c r="G9" s="17">
        <v>3112.9</v>
      </c>
      <c r="H9" s="4">
        <v>1285.8499999999999</v>
      </c>
      <c r="I9" s="4">
        <v>1827.06</v>
      </c>
      <c r="J9" s="4">
        <v>507.67</v>
      </c>
      <c r="K9" s="4">
        <v>0</v>
      </c>
      <c r="L9" s="4">
        <v>12.79</v>
      </c>
      <c r="M9" s="4">
        <v>239.28</v>
      </c>
      <c r="N9" s="4">
        <v>423.75</v>
      </c>
      <c r="O9" s="17">
        <v>4907.9799999999996</v>
      </c>
      <c r="P9" s="4"/>
      <c r="Q9" s="4"/>
      <c r="R9" s="4"/>
    </row>
    <row r="10" spans="1:18" x14ac:dyDescent="0.3">
      <c r="A10" s="4" t="s">
        <v>73</v>
      </c>
      <c r="B10" s="4">
        <v>37.28</v>
      </c>
      <c r="C10" s="4">
        <v>0.78</v>
      </c>
      <c r="D10" s="4">
        <v>0.78</v>
      </c>
      <c r="E10" s="4">
        <v>0</v>
      </c>
      <c r="F10" s="4">
        <v>2.2200000000000002</v>
      </c>
      <c r="G10" s="17">
        <v>354.51</v>
      </c>
      <c r="H10" s="4">
        <v>186.2</v>
      </c>
      <c r="I10" s="4">
        <v>168.31</v>
      </c>
      <c r="J10" s="4">
        <v>231.33</v>
      </c>
      <c r="K10" s="4">
        <v>0</v>
      </c>
      <c r="L10" s="4">
        <v>0.1</v>
      </c>
      <c r="M10" s="4">
        <v>13.06</v>
      </c>
      <c r="N10" s="4">
        <v>1.36</v>
      </c>
      <c r="O10" s="17">
        <v>640.64</v>
      </c>
      <c r="P10" s="13">
        <f>(O10-O11)/O11</f>
        <v>0.2952950929052347</v>
      </c>
      <c r="Q10" s="13">
        <f>O10/$O$83</f>
        <v>3.1224669009199202E-3</v>
      </c>
      <c r="R10" s="4">
        <v>146.05000000000001</v>
      </c>
    </row>
    <row r="11" spans="1:18" x14ac:dyDescent="0.3">
      <c r="A11" s="4" t="s">
        <v>11</v>
      </c>
      <c r="B11" s="4">
        <v>23.73</v>
      </c>
      <c r="C11" s="4">
        <v>0.55000000000000004</v>
      </c>
      <c r="D11" s="4">
        <v>0.55000000000000004</v>
      </c>
      <c r="E11" s="4">
        <v>0</v>
      </c>
      <c r="F11" s="4">
        <v>2.4300000000000002</v>
      </c>
      <c r="G11" s="17">
        <v>224.28</v>
      </c>
      <c r="H11" s="4">
        <v>120.74</v>
      </c>
      <c r="I11" s="4">
        <v>103.54</v>
      </c>
      <c r="J11" s="4">
        <v>218.83</v>
      </c>
      <c r="K11" s="4">
        <v>0</v>
      </c>
      <c r="L11" s="4">
        <v>0.03</v>
      </c>
      <c r="M11" s="4">
        <v>23.57</v>
      </c>
      <c r="N11" s="4">
        <v>1.17</v>
      </c>
      <c r="O11" s="17">
        <v>494.59</v>
      </c>
      <c r="P11" s="4"/>
      <c r="Q11" s="4"/>
      <c r="R11" s="4"/>
    </row>
    <row r="12" spans="1:18" x14ac:dyDescent="0.3">
      <c r="A12" s="4" t="s">
        <v>14</v>
      </c>
      <c r="B12" s="4">
        <v>394.51</v>
      </c>
      <c r="C12" s="4">
        <v>88.4</v>
      </c>
      <c r="D12" s="4">
        <v>86.52</v>
      </c>
      <c r="E12" s="4">
        <v>1.89</v>
      </c>
      <c r="F12" s="4">
        <v>73.84</v>
      </c>
      <c r="G12" s="17">
        <v>1220.1300000000001</v>
      </c>
      <c r="H12" s="4">
        <v>541.39</v>
      </c>
      <c r="I12" s="4">
        <v>678.74</v>
      </c>
      <c r="J12" s="4">
        <v>1116.53</v>
      </c>
      <c r="K12" s="4">
        <v>0</v>
      </c>
      <c r="L12" s="4">
        <v>50.39</v>
      </c>
      <c r="M12" s="4">
        <v>77.59</v>
      </c>
      <c r="N12" s="4">
        <v>458.78</v>
      </c>
      <c r="O12" s="17">
        <v>3480.18</v>
      </c>
      <c r="P12" s="13">
        <f>(O12-O13)/O13</f>
        <v>0.16384638022366102</v>
      </c>
      <c r="Q12" s="13">
        <f>O12/$O$83</f>
        <v>1.696232963793002E-2</v>
      </c>
      <c r="R12" s="4">
        <v>489.94</v>
      </c>
    </row>
    <row r="13" spans="1:18" x14ac:dyDescent="0.3">
      <c r="A13" s="4" t="s">
        <v>11</v>
      </c>
      <c r="B13" s="4">
        <v>374.59</v>
      </c>
      <c r="C13" s="4">
        <v>77.28</v>
      </c>
      <c r="D13" s="4">
        <v>74.75</v>
      </c>
      <c r="E13" s="4">
        <v>2.5299999999999998</v>
      </c>
      <c r="F13" s="4">
        <v>54.17</v>
      </c>
      <c r="G13" s="17">
        <v>1077.24</v>
      </c>
      <c r="H13" s="4">
        <v>527.54</v>
      </c>
      <c r="I13" s="4">
        <v>549.70000000000005</v>
      </c>
      <c r="J13" s="4">
        <v>789.72</v>
      </c>
      <c r="K13" s="4">
        <v>0</v>
      </c>
      <c r="L13" s="4">
        <v>43.18</v>
      </c>
      <c r="M13" s="4">
        <v>94.96</v>
      </c>
      <c r="N13" s="4">
        <v>479.1</v>
      </c>
      <c r="O13" s="17">
        <v>2990.24</v>
      </c>
      <c r="P13" s="4"/>
      <c r="Q13" s="4"/>
      <c r="R13" s="4"/>
    </row>
    <row r="14" spans="1:18" x14ac:dyDescent="0.3">
      <c r="A14" s="4" t="s">
        <v>15</v>
      </c>
      <c r="B14" s="4">
        <v>367.11</v>
      </c>
      <c r="C14" s="4">
        <v>38.409999999999997</v>
      </c>
      <c r="D14" s="4">
        <v>38.4</v>
      </c>
      <c r="E14" s="4">
        <v>0</v>
      </c>
      <c r="F14" s="4">
        <v>83.91</v>
      </c>
      <c r="G14" s="17">
        <v>3907.71</v>
      </c>
      <c r="H14" s="4">
        <v>1508.23</v>
      </c>
      <c r="I14" s="4">
        <v>2399.4699999999998</v>
      </c>
      <c r="J14" s="4">
        <v>869.5</v>
      </c>
      <c r="K14" s="4">
        <v>0</v>
      </c>
      <c r="L14" s="4">
        <v>91.34</v>
      </c>
      <c r="M14" s="4">
        <v>376.73</v>
      </c>
      <c r="N14" s="4">
        <v>120.34</v>
      </c>
      <c r="O14" s="17">
        <v>5855.03</v>
      </c>
      <c r="P14" s="13">
        <f>(O14-O15)/O15</f>
        <v>9.0777158442255146E-2</v>
      </c>
      <c r="Q14" s="13">
        <f>O14/$O$83</f>
        <v>2.8537302352168392E-2</v>
      </c>
      <c r="R14" s="4">
        <v>487.27</v>
      </c>
    </row>
    <row r="15" spans="1:18" x14ac:dyDescent="0.3">
      <c r="A15" s="4" t="s">
        <v>11</v>
      </c>
      <c r="B15" s="4">
        <v>366.89</v>
      </c>
      <c r="C15" s="4">
        <v>30.68</v>
      </c>
      <c r="D15" s="4">
        <v>28.63</v>
      </c>
      <c r="E15" s="4">
        <v>2.0499999999999998</v>
      </c>
      <c r="F15" s="4">
        <v>58.58</v>
      </c>
      <c r="G15" s="17">
        <v>3633.09</v>
      </c>
      <c r="H15" s="4">
        <v>1277.31</v>
      </c>
      <c r="I15" s="4">
        <v>2355.7800000000002</v>
      </c>
      <c r="J15" s="4">
        <v>888.33</v>
      </c>
      <c r="K15" s="4">
        <v>0</v>
      </c>
      <c r="L15" s="4">
        <v>90.26</v>
      </c>
      <c r="M15" s="4">
        <v>211.79</v>
      </c>
      <c r="N15" s="4">
        <v>88.14</v>
      </c>
      <c r="O15" s="17">
        <v>5367.76</v>
      </c>
      <c r="P15" s="4"/>
      <c r="Q15" s="4"/>
      <c r="R15" s="4"/>
    </row>
    <row r="16" spans="1:18" x14ac:dyDescent="0.3">
      <c r="A16" s="4" t="s">
        <v>16</v>
      </c>
      <c r="B16" s="4">
        <v>1377.76</v>
      </c>
      <c r="C16" s="4">
        <v>121.51</v>
      </c>
      <c r="D16" s="4">
        <v>107.59</v>
      </c>
      <c r="E16" s="4">
        <v>13.92</v>
      </c>
      <c r="F16" s="4">
        <v>231.22</v>
      </c>
      <c r="G16" s="17">
        <v>2198.73</v>
      </c>
      <c r="H16" s="4">
        <v>1389.44</v>
      </c>
      <c r="I16" s="4">
        <v>809.29</v>
      </c>
      <c r="J16" s="4">
        <v>3733.09</v>
      </c>
      <c r="K16" s="4">
        <v>17.72</v>
      </c>
      <c r="L16" s="4">
        <v>544.62</v>
      </c>
      <c r="M16" s="4">
        <v>265.06</v>
      </c>
      <c r="N16" s="4">
        <v>2776.74</v>
      </c>
      <c r="O16" s="17">
        <v>11266.45</v>
      </c>
      <c r="P16" s="13">
        <f>(O16-O17)/O17</f>
        <v>-3.9740179378847551E-2</v>
      </c>
      <c r="Q16" s="13">
        <f>O16/$O$83</f>
        <v>5.4912458191604077E-2</v>
      </c>
      <c r="R16" s="4">
        <v>-466.26</v>
      </c>
    </row>
    <row r="17" spans="1:18" x14ac:dyDescent="0.3">
      <c r="A17" s="4" t="s">
        <v>11</v>
      </c>
      <c r="B17" s="4">
        <v>1322.65</v>
      </c>
      <c r="C17" s="4">
        <v>140.54</v>
      </c>
      <c r="D17" s="4">
        <v>127.79</v>
      </c>
      <c r="E17" s="4">
        <v>12.75</v>
      </c>
      <c r="F17" s="4">
        <v>185.02</v>
      </c>
      <c r="G17" s="17">
        <v>3198.55</v>
      </c>
      <c r="H17" s="4">
        <v>1515.84</v>
      </c>
      <c r="I17" s="4">
        <v>1682.72</v>
      </c>
      <c r="J17" s="4">
        <v>3398.54</v>
      </c>
      <c r="K17" s="4">
        <v>14.37</v>
      </c>
      <c r="L17" s="4">
        <v>484.11</v>
      </c>
      <c r="M17" s="4">
        <v>404.1</v>
      </c>
      <c r="N17" s="4">
        <v>2584.8200000000002</v>
      </c>
      <c r="O17" s="17">
        <v>11732.71</v>
      </c>
      <c r="P17" s="4"/>
      <c r="Q17" s="4"/>
      <c r="R17" s="4"/>
    </row>
    <row r="18" spans="1:18" x14ac:dyDescent="0.3">
      <c r="A18" s="4" t="s">
        <v>17</v>
      </c>
      <c r="B18" s="4">
        <v>2244.12</v>
      </c>
      <c r="C18" s="4">
        <v>639.99</v>
      </c>
      <c r="D18" s="4">
        <v>573.74</v>
      </c>
      <c r="E18" s="4">
        <v>66.25</v>
      </c>
      <c r="F18" s="4">
        <v>685.33</v>
      </c>
      <c r="G18" s="17">
        <v>7053.15</v>
      </c>
      <c r="H18" s="4">
        <v>3579.22</v>
      </c>
      <c r="I18" s="4">
        <v>3473.93</v>
      </c>
      <c r="J18" s="4">
        <v>4901.7700000000004</v>
      </c>
      <c r="K18" s="4">
        <v>125.68</v>
      </c>
      <c r="L18" s="4">
        <v>768.75</v>
      </c>
      <c r="M18" s="4">
        <v>389.76</v>
      </c>
      <c r="N18" s="4">
        <v>1852.06</v>
      </c>
      <c r="O18" s="17">
        <v>18660.61</v>
      </c>
      <c r="P18" s="13">
        <f>(O18-O19)/O19</f>
        <v>0.11587298360091082</v>
      </c>
      <c r="Q18" s="13">
        <f>O18/$O$83</f>
        <v>9.0951450230980391E-2</v>
      </c>
      <c r="R18" s="4">
        <v>1937.73</v>
      </c>
    </row>
    <row r="19" spans="1:18" x14ac:dyDescent="0.3">
      <c r="A19" s="4" t="s">
        <v>11</v>
      </c>
      <c r="B19" s="4">
        <v>2415.34</v>
      </c>
      <c r="C19" s="4">
        <v>540.32000000000005</v>
      </c>
      <c r="D19" s="4">
        <v>491.51</v>
      </c>
      <c r="E19" s="4">
        <v>48.81</v>
      </c>
      <c r="F19" s="4">
        <v>622.48</v>
      </c>
      <c r="G19" s="17">
        <v>5975.08</v>
      </c>
      <c r="H19" s="4">
        <v>2936.51</v>
      </c>
      <c r="I19" s="4">
        <v>3038.57</v>
      </c>
      <c r="J19" s="4">
        <v>4300.3599999999997</v>
      </c>
      <c r="K19" s="4">
        <v>143.35</v>
      </c>
      <c r="L19" s="4">
        <v>626.95000000000005</v>
      </c>
      <c r="M19" s="4">
        <v>512.52</v>
      </c>
      <c r="N19" s="4">
        <v>1586.48</v>
      </c>
      <c r="O19" s="17">
        <v>16722.88</v>
      </c>
      <c r="P19" s="4"/>
      <c r="Q19" s="4"/>
      <c r="R19" s="4"/>
    </row>
    <row r="20" spans="1:18" x14ac:dyDescent="0.3">
      <c r="A20" s="4" t="s">
        <v>18</v>
      </c>
      <c r="B20" s="4">
        <v>658.44</v>
      </c>
      <c r="C20" s="4">
        <v>223.64</v>
      </c>
      <c r="D20" s="4">
        <v>210.95</v>
      </c>
      <c r="E20" s="4">
        <v>12.69</v>
      </c>
      <c r="F20" s="4">
        <v>182.03</v>
      </c>
      <c r="G20" s="17">
        <v>2617.38</v>
      </c>
      <c r="H20" s="4">
        <v>1266.02</v>
      </c>
      <c r="I20" s="4">
        <v>1351.36</v>
      </c>
      <c r="J20" s="4">
        <v>541.23</v>
      </c>
      <c r="K20" s="4">
        <v>0</v>
      </c>
      <c r="L20" s="4">
        <v>174.88</v>
      </c>
      <c r="M20" s="4">
        <v>84.46</v>
      </c>
      <c r="N20" s="4">
        <v>1104.27</v>
      </c>
      <c r="O20" s="17">
        <v>5586.33</v>
      </c>
      <c r="P20" s="13">
        <f>(O20-O21)/O21</f>
        <v>-0.17092532980708008</v>
      </c>
      <c r="Q20" s="13">
        <f>O20/$O$83</f>
        <v>2.7227663777809656E-2</v>
      </c>
      <c r="R20" s="4">
        <v>-1151.7</v>
      </c>
    </row>
    <row r="21" spans="1:18" x14ac:dyDescent="0.3">
      <c r="A21" s="4" t="s">
        <v>11</v>
      </c>
      <c r="B21" s="4">
        <v>765.83</v>
      </c>
      <c r="C21" s="4">
        <v>207.82</v>
      </c>
      <c r="D21" s="4">
        <v>196.81</v>
      </c>
      <c r="E21" s="4">
        <v>11.01</v>
      </c>
      <c r="F21" s="4">
        <v>173.43</v>
      </c>
      <c r="G21" s="17">
        <v>3086.62</v>
      </c>
      <c r="H21" s="4">
        <v>1554.71</v>
      </c>
      <c r="I21" s="4">
        <v>1531.91</v>
      </c>
      <c r="J21" s="4">
        <v>1212.43</v>
      </c>
      <c r="K21" s="4">
        <v>0</v>
      </c>
      <c r="L21" s="4">
        <v>183.99</v>
      </c>
      <c r="M21" s="4">
        <v>100.76</v>
      </c>
      <c r="N21" s="4">
        <v>1007.15</v>
      </c>
      <c r="O21" s="17">
        <v>6738.03</v>
      </c>
      <c r="P21" s="4"/>
      <c r="Q21" s="4"/>
      <c r="R21" s="4"/>
    </row>
    <row r="22" spans="1:18" x14ac:dyDescent="0.3">
      <c r="A22" s="4" t="s">
        <v>74</v>
      </c>
      <c r="B22" s="4">
        <v>57.29</v>
      </c>
      <c r="C22" s="4">
        <v>9.7899999999999991</v>
      </c>
      <c r="D22" s="4">
        <v>9.7899999999999991</v>
      </c>
      <c r="E22" s="4">
        <v>0</v>
      </c>
      <c r="F22" s="4">
        <v>7.84</v>
      </c>
      <c r="G22" s="17">
        <v>618.57000000000005</v>
      </c>
      <c r="H22" s="4">
        <v>362.4</v>
      </c>
      <c r="I22" s="4">
        <v>256.17</v>
      </c>
      <c r="J22" s="4">
        <v>467.85</v>
      </c>
      <c r="K22" s="4">
        <v>0</v>
      </c>
      <c r="L22" s="4">
        <v>1.4</v>
      </c>
      <c r="M22" s="4">
        <v>48.03</v>
      </c>
      <c r="N22" s="4">
        <v>28.58</v>
      </c>
      <c r="O22" s="17">
        <v>1239.3499999999999</v>
      </c>
      <c r="P22" s="13">
        <f>(O22-O23)/O23</f>
        <v>0.33264873815847473</v>
      </c>
      <c r="Q22" s="13">
        <f>O22/$O$83</f>
        <v>6.0405677972888089E-3</v>
      </c>
      <c r="R22" s="4">
        <v>309.36</v>
      </c>
    </row>
    <row r="23" spans="1:18" x14ac:dyDescent="0.3">
      <c r="A23" s="4" t="s">
        <v>11</v>
      </c>
      <c r="B23" s="4">
        <v>50.71</v>
      </c>
      <c r="C23" s="4">
        <v>5.32</v>
      </c>
      <c r="D23" s="4">
        <v>5.32</v>
      </c>
      <c r="E23" s="4">
        <v>0</v>
      </c>
      <c r="F23" s="4">
        <v>7.54</v>
      </c>
      <c r="G23" s="17">
        <v>411.67</v>
      </c>
      <c r="H23" s="4">
        <v>231.67</v>
      </c>
      <c r="I23" s="4">
        <v>180</v>
      </c>
      <c r="J23" s="4">
        <v>384.46</v>
      </c>
      <c r="K23" s="4">
        <v>0</v>
      </c>
      <c r="L23" s="4">
        <v>1.1000000000000001</v>
      </c>
      <c r="M23" s="4">
        <v>41.7</v>
      </c>
      <c r="N23" s="4">
        <v>27.49</v>
      </c>
      <c r="O23" s="17">
        <v>929.99</v>
      </c>
      <c r="P23" s="4"/>
      <c r="Q23" s="4"/>
      <c r="R23" s="4"/>
    </row>
    <row r="24" spans="1:18" x14ac:dyDescent="0.3">
      <c r="A24" s="4" t="s">
        <v>19</v>
      </c>
      <c r="B24" s="4">
        <v>0</v>
      </c>
      <c r="C24" s="4">
        <v>0</v>
      </c>
      <c r="D24" s="4">
        <v>0</v>
      </c>
      <c r="E24" s="4">
        <v>0</v>
      </c>
      <c r="F24" s="4">
        <v>0</v>
      </c>
      <c r="G24" s="17">
        <v>0</v>
      </c>
      <c r="H24" s="4">
        <v>0</v>
      </c>
      <c r="I24" s="4">
        <v>0</v>
      </c>
      <c r="J24" s="4">
        <v>0</v>
      </c>
      <c r="K24" s="4">
        <v>0</v>
      </c>
      <c r="L24" s="4">
        <v>0</v>
      </c>
      <c r="M24" s="4">
        <v>0</v>
      </c>
      <c r="N24" s="4">
        <v>709.96</v>
      </c>
      <c r="O24" s="17">
        <v>709.96</v>
      </c>
      <c r="P24" s="13">
        <f>(O24-O25)/O25</f>
        <v>0.94296661193212938</v>
      </c>
      <c r="Q24" s="13">
        <f>O24/$O$83</f>
        <v>3.4603312327939353E-3</v>
      </c>
      <c r="R24" s="4">
        <v>344.56</v>
      </c>
    </row>
    <row r="25" spans="1:18" x14ac:dyDescent="0.3">
      <c r="A25" s="4" t="s">
        <v>11</v>
      </c>
      <c r="B25" s="4">
        <v>0</v>
      </c>
      <c r="C25" s="4">
        <v>0</v>
      </c>
      <c r="D25" s="4">
        <v>0</v>
      </c>
      <c r="E25" s="4">
        <v>0</v>
      </c>
      <c r="F25" s="4">
        <v>0</v>
      </c>
      <c r="G25" s="17">
        <v>0</v>
      </c>
      <c r="H25" s="4">
        <v>0</v>
      </c>
      <c r="I25" s="4">
        <v>0</v>
      </c>
      <c r="J25" s="4">
        <v>0</v>
      </c>
      <c r="K25" s="4">
        <v>0</v>
      </c>
      <c r="L25" s="4">
        <v>0</v>
      </c>
      <c r="M25" s="4">
        <v>0</v>
      </c>
      <c r="N25" s="4">
        <v>365.4</v>
      </c>
      <c r="O25" s="17">
        <v>365.4</v>
      </c>
      <c r="P25" s="4"/>
      <c r="Q25" s="4"/>
      <c r="R25" s="4"/>
    </row>
    <row r="26" spans="1:18" x14ac:dyDescent="0.3">
      <c r="A26" s="4" t="s">
        <v>20</v>
      </c>
      <c r="B26" s="4">
        <v>43.85</v>
      </c>
      <c r="C26" s="4">
        <v>19.399999999999999</v>
      </c>
      <c r="D26" s="4">
        <v>19.399999999999999</v>
      </c>
      <c r="E26" s="4">
        <v>0</v>
      </c>
      <c r="F26" s="4">
        <v>26.92</v>
      </c>
      <c r="G26" s="17">
        <v>1149.6400000000001</v>
      </c>
      <c r="H26" s="4">
        <v>670.83</v>
      </c>
      <c r="I26" s="4">
        <v>478.81</v>
      </c>
      <c r="J26" s="4">
        <v>235.48</v>
      </c>
      <c r="K26" s="4">
        <v>0</v>
      </c>
      <c r="L26" s="4">
        <v>14.07</v>
      </c>
      <c r="M26" s="4">
        <v>16.260000000000002</v>
      </c>
      <c r="N26" s="4">
        <v>42.29</v>
      </c>
      <c r="O26" s="17">
        <v>1547.91</v>
      </c>
      <c r="P26" s="13">
        <f>(O26-O27)/O27</f>
        <v>2.9866535375444172E-2</v>
      </c>
      <c r="Q26" s="13">
        <f>O26/$O$83</f>
        <v>7.54448323645566E-3</v>
      </c>
      <c r="R26" s="4">
        <v>44.89</v>
      </c>
    </row>
    <row r="27" spans="1:18" x14ac:dyDescent="0.3">
      <c r="A27" s="4" t="s">
        <v>11</v>
      </c>
      <c r="B27" s="4">
        <v>71.66</v>
      </c>
      <c r="C27" s="4">
        <v>27.85</v>
      </c>
      <c r="D27" s="4">
        <v>27.85</v>
      </c>
      <c r="E27" s="4">
        <v>0</v>
      </c>
      <c r="F27" s="4">
        <v>31.78</v>
      </c>
      <c r="G27" s="17">
        <v>1049.48</v>
      </c>
      <c r="H27" s="4">
        <v>627.25</v>
      </c>
      <c r="I27" s="4">
        <v>422.24</v>
      </c>
      <c r="J27" s="4">
        <v>245.35</v>
      </c>
      <c r="K27" s="4">
        <v>0</v>
      </c>
      <c r="L27" s="4">
        <v>13.93</v>
      </c>
      <c r="M27" s="4">
        <v>13.97</v>
      </c>
      <c r="N27" s="4">
        <v>48.99</v>
      </c>
      <c r="O27" s="17">
        <v>1503.02</v>
      </c>
      <c r="P27" s="4"/>
      <c r="Q27" s="4"/>
      <c r="R27" s="4"/>
    </row>
    <row r="28" spans="1:18" x14ac:dyDescent="0.3">
      <c r="A28" s="4" t="s">
        <v>21</v>
      </c>
      <c r="B28" s="4">
        <v>190.07</v>
      </c>
      <c r="C28" s="4">
        <v>29</v>
      </c>
      <c r="D28" s="4">
        <v>29</v>
      </c>
      <c r="E28" s="4">
        <v>0</v>
      </c>
      <c r="F28" s="4">
        <v>14.83</v>
      </c>
      <c r="G28" s="17">
        <v>1269.0899999999999</v>
      </c>
      <c r="H28" s="4">
        <v>336.22</v>
      </c>
      <c r="I28" s="4">
        <v>932.87</v>
      </c>
      <c r="J28" s="4">
        <v>445.52</v>
      </c>
      <c r="K28" s="4">
        <v>0</v>
      </c>
      <c r="L28" s="4">
        <v>60.1</v>
      </c>
      <c r="M28" s="4">
        <v>18.329999999999998</v>
      </c>
      <c r="N28" s="4">
        <v>2.88</v>
      </c>
      <c r="O28" s="17">
        <v>2029.82</v>
      </c>
      <c r="P28" s="13">
        <f>(O28-O29)/O29</f>
        <v>0.14483116472930518</v>
      </c>
      <c r="Q28" s="13">
        <f>O28/$O$83</f>
        <v>9.8933032043351521E-3</v>
      </c>
      <c r="R28" s="4">
        <v>256.79000000000002</v>
      </c>
    </row>
    <row r="29" spans="1:18" x14ac:dyDescent="0.3">
      <c r="A29" s="4" t="s">
        <v>11</v>
      </c>
      <c r="B29" s="4">
        <v>186.98</v>
      </c>
      <c r="C29" s="4">
        <v>20.29</v>
      </c>
      <c r="D29" s="4">
        <v>20.29</v>
      </c>
      <c r="E29" s="4">
        <v>0</v>
      </c>
      <c r="F29" s="4">
        <v>10.050000000000001</v>
      </c>
      <c r="G29" s="17">
        <v>1191.24</v>
      </c>
      <c r="H29" s="4">
        <v>339.05</v>
      </c>
      <c r="I29" s="4">
        <v>852.19</v>
      </c>
      <c r="J29" s="4">
        <v>316.55</v>
      </c>
      <c r="K29" s="4">
        <v>0</v>
      </c>
      <c r="L29" s="4">
        <v>37.79</v>
      </c>
      <c r="M29" s="4">
        <v>9.2200000000000006</v>
      </c>
      <c r="N29" s="4">
        <v>0.91</v>
      </c>
      <c r="O29" s="17">
        <v>1773.03</v>
      </c>
      <c r="P29" s="4"/>
      <c r="Q29" s="4"/>
      <c r="R29" s="4"/>
    </row>
    <row r="30" spans="1:18" x14ac:dyDescent="0.3">
      <c r="A30" s="4" t="s">
        <v>22</v>
      </c>
      <c r="B30" s="29">
        <v>805.56</v>
      </c>
      <c r="C30" s="29">
        <v>213.46</v>
      </c>
      <c r="D30" s="29">
        <v>88.62</v>
      </c>
      <c r="E30" s="29">
        <v>124.84</v>
      </c>
      <c r="F30" s="29">
        <v>309.58999999999997</v>
      </c>
      <c r="G30" s="30">
        <v>3265.5</v>
      </c>
      <c r="H30" s="29">
        <v>1012.69</v>
      </c>
      <c r="I30" s="29">
        <v>2252.81</v>
      </c>
      <c r="J30" s="29">
        <v>6028.47</v>
      </c>
      <c r="K30" s="29">
        <v>49.33</v>
      </c>
      <c r="L30" s="29">
        <v>249.3</v>
      </c>
      <c r="M30" s="29">
        <v>518.70000000000005</v>
      </c>
      <c r="N30" s="29">
        <v>333.93</v>
      </c>
      <c r="O30" s="30">
        <v>11773.84</v>
      </c>
      <c r="P30" s="13">
        <f>(O30-O31)/O31</f>
        <v>9.0297571753741673E-2</v>
      </c>
      <c r="Q30" s="13">
        <f>O30/$O$83</f>
        <v>5.7385467183951974E-2</v>
      </c>
      <c r="R30" s="29">
        <v>975.1</v>
      </c>
    </row>
    <row r="31" spans="1:18" x14ac:dyDescent="0.3">
      <c r="A31" s="4" t="s">
        <v>11</v>
      </c>
      <c r="B31" s="31">
        <v>841.4</v>
      </c>
      <c r="C31" s="29">
        <v>158.36000000000001</v>
      </c>
      <c r="D31" s="29">
        <v>82.36</v>
      </c>
      <c r="E31" s="29">
        <v>76</v>
      </c>
      <c r="F31" s="29">
        <v>260.29000000000002</v>
      </c>
      <c r="G31" s="30">
        <v>3341.23</v>
      </c>
      <c r="H31" s="29">
        <v>1094.49</v>
      </c>
      <c r="I31" s="29">
        <v>2246.7399999999998</v>
      </c>
      <c r="J31" s="29">
        <v>5300.28</v>
      </c>
      <c r="K31" s="29">
        <v>31.34</v>
      </c>
      <c r="L31" s="29">
        <v>132.19999999999999</v>
      </c>
      <c r="M31" s="29">
        <v>390.55</v>
      </c>
      <c r="N31" s="29">
        <v>343.09</v>
      </c>
      <c r="O31" s="30">
        <v>10798.74</v>
      </c>
      <c r="P31" s="29"/>
      <c r="Q31" s="29"/>
      <c r="R31" s="29"/>
    </row>
    <row r="32" spans="1:18" x14ac:dyDescent="0.3">
      <c r="A32" s="4" t="s">
        <v>23</v>
      </c>
      <c r="B32" s="4">
        <v>-0.45</v>
      </c>
      <c r="C32" s="4">
        <v>0</v>
      </c>
      <c r="D32" s="4">
        <v>0</v>
      </c>
      <c r="E32" s="4">
        <v>0</v>
      </c>
      <c r="F32" s="4">
        <v>0</v>
      </c>
      <c r="G32" s="17">
        <v>2.75</v>
      </c>
      <c r="H32" s="4">
        <v>0.04</v>
      </c>
      <c r="I32" s="4">
        <v>2.71</v>
      </c>
      <c r="J32" s="4">
        <v>34.729999999999997</v>
      </c>
      <c r="K32" s="4">
        <v>0</v>
      </c>
      <c r="L32" s="4">
        <v>0</v>
      </c>
      <c r="M32" s="4">
        <v>-0.02</v>
      </c>
      <c r="N32" s="4">
        <v>0</v>
      </c>
      <c r="O32" s="17">
        <v>37.01</v>
      </c>
      <c r="P32" s="13">
        <f>(O32-O33)/O33</f>
        <v>-0.12381628787878797</v>
      </c>
      <c r="Q32" s="13">
        <f>O32/$O$83</f>
        <v>1.8038602023452523E-4</v>
      </c>
      <c r="R32" s="4">
        <v>-5.23</v>
      </c>
    </row>
    <row r="33" spans="1:18" x14ac:dyDescent="0.3">
      <c r="A33" s="4" t="s">
        <v>11</v>
      </c>
      <c r="B33" s="4">
        <v>-0.74</v>
      </c>
      <c r="C33" s="4">
        <v>0</v>
      </c>
      <c r="D33" s="4">
        <v>0</v>
      </c>
      <c r="E33" s="4">
        <v>0</v>
      </c>
      <c r="F33" s="4">
        <v>0</v>
      </c>
      <c r="G33" s="17">
        <v>4.8099999999999996</v>
      </c>
      <c r="H33" s="4">
        <v>0.43</v>
      </c>
      <c r="I33" s="4">
        <v>4.3899999999999997</v>
      </c>
      <c r="J33" s="4">
        <v>38.22</v>
      </c>
      <c r="K33" s="4">
        <v>0</v>
      </c>
      <c r="L33" s="4">
        <v>0</v>
      </c>
      <c r="M33" s="4">
        <v>-0.06</v>
      </c>
      <c r="N33" s="4">
        <v>0</v>
      </c>
      <c r="O33" s="17">
        <v>42.24</v>
      </c>
      <c r="P33" s="4"/>
      <c r="Q33" s="4"/>
      <c r="R33" s="4"/>
    </row>
    <row r="34" spans="1:18" x14ac:dyDescent="0.3">
      <c r="A34" s="4" t="s">
        <v>24</v>
      </c>
      <c r="B34" s="4">
        <v>9.8699999999999992</v>
      </c>
      <c r="C34" s="4">
        <v>7.0000000000000007E-2</v>
      </c>
      <c r="D34" s="4">
        <v>7.0000000000000007E-2</v>
      </c>
      <c r="E34" s="4">
        <v>0</v>
      </c>
      <c r="F34" s="4">
        <v>0.86</v>
      </c>
      <c r="G34" s="17">
        <v>218.02</v>
      </c>
      <c r="H34" s="4">
        <v>70.16</v>
      </c>
      <c r="I34" s="4">
        <v>147.86000000000001</v>
      </c>
      <c r="J34" s="4">
        <v>25.75</v>
      </c>
      <c r="K34" s="4">
        <v>0</v>
      </c>
      <c r="L34" s="4">
        <v>42.23</v>
      </c>
      <c r="M34" s="4">
        <v>0.36</v>
      </c>
      <c r="N34" s="4">
        <v>0.12</v>
      </c>
      <c r="O34" s="17">
        <v>297.27999999999997</v>
      </c>
      <c r="P34" s="13">
        <f>(O34-O35)/O35</f>
        <v>1.2203301217417284</v>
      </c>
      <c r="Q34" s="13">
        <f>O34/$O$83</f>
        <v>1.4489369385387641E-3</v>
      </c>
      <c r="R34" s="4">
        <v>163.38999999999999</v>
      </c>
    </row>
    <row r="35" spans="1:18" x14ac:dyDescent="0.3">
      <c r="A35" s="4" t="s">
        <v>11</v>
      </c>
      <c r="B35" s="4">
        <v>6.1</v>
      </c>
      <c r="C35" s="4">
        <v>0</v>
      </c>
      <c r="D35" s="4">
        <v>0</v>
      </c>
      <c r="E35" s="4">
        <v>0</v>
      </c>
      <c r="F35" s="4">
        <v>1.1100000000000001</v>
      </c>
      <c r="G35" s="17">
        <v>76.930000000000007</v>
      </c>
      <c r="H35" s="4">
        <v>20.059999999999999</v>
      </c>
      <c r="I35" s="4">
        <v>56.87</v>
      </c>
      <c r="J35" s="4">
        <v>8.33</v>
      </c>
      <c r="K35" s="4">
        <v>0</v>
      </c>
      <c r="L35" s="4">
        <v>41.02</v>
      </c>
      <c r="M35" s="4">
        <v>0.27</v>
      </c>
      <c r="N35" s="4">
        <v>0.13</v>
      </c>
      <c r="O35" s="17">
        <v>133.88999999999999</v>
      </c>
      <c r="P35" s="4"/>
      <c r="Q35" s="4"/>
      <c r="R35" s="4"/>
    </row>
    <row r="36" spans="1:18" x14ac:dyDescent="0.3">
      <c r="A36" s="4" t="s">
        <v>25</v>
      </c>
      <c r="B36" s="4">
        <v>949.73</v>
      </c>
      <c r="C36" s="4">
        <v>119.78</v>
      </c>
      <c r="D36" s="4">
        <v>105.33</v>
      </c>
      <c r="E36" s="4">
        <v>14.45</v>
      </c>
      <c r="F36" s="4">
        <v>318.35000000000002</v>
      </c>
      <c r="G36" s="17">
        <v>3019.24</v>
      </c>
      <c r="H36" s="4">
        <v>1322.55</v>
      </c>
      <c r="I36" s="4">
        <v>1696.69</v>
      </c>
      <c r="J36" s="4">
        <v>1533.7</v>
      </c>
      <c r="K36" s="4">
        <v>13.36</v>
      </c>
      <c r="L36" s="4">
        <v>71.55</v>
      </c>
      <c r="M36" s="4">
        <v>205.23</v>
      </c>
      <c r="N36" s="4">
        <v>3039.2</v>
      </c>
      <c r="O36" s="17">
        <v>9270.14</v>
      </c>
      <c r="P36" s="13">
        <f>(O36-O37)/O37</f>
        <v>0.12414114245939442</v>
      </c>
      <c r="Q36" s="13">
        <f>O36/$O$83</f>
        <v>4.5182482075570969E-2</v>
      </c>
      <c r="R36" s="4">
        <v>1023.72</v>
      </c>
    </row>
    <row r="37" spans="1:18" x14ac:dyDescent="0.3">
      <c r="A37" s="4" t="s">
        <v>11</v>
      </c>
      <c r="B37" s="4">
        <v>918.36</v>
      </c>
      <c r="C37" s="4">
        <v>106.73</v>
      </c>
      <c r="D37" s="4">
        <v>92.87</v>
      </c>
      <c r="E37" s="4">
        <v>13.86</v>
      </c>
      <c r="F37" s="4">
        <v>221.86</v>
      </c>
      <c r="G37" s="17">
        <v>2764.17</v>
      </c>
      <c r="H37" s="4">
        <v>1120.5</v>
      </c>
      <c r="I37" s="4">
        <v>1643.67</v>
      </c>
      <c r="J37" s="4">
        <v>1426.01</v>
      </c>
      <c r="K37" s="4">
        <v>15.38</v>
      </c>
      <c r="L37" s="4">
        <v>54.1</v>
      </c>
      <c r="M37" s="4">
        <v>141.91999999999999</v>
      </c>
      <c r="N37" s="4">
        <v>2597.89</v>
      </c>
      <c r="O37" s="17">
        <v>8246.42</v>
      </c>
      <c r="P37" s="4"/>
      <c r="Q37" s="4"/>
      <c r="R37" s="4"/>
    </row>
    <row r="38" spans="1:18" x14ac:dyDescent="0.3">
      <c r="A38" s="4" t="s">
        <v>26</v>
      </c>
      <c r="B38" s="4">
        <v>206.36</v>
      </c>
      <c r="C38" s="4">
        <v>42.85</v>
      </c>
      <c r="D38" s="4">
        <v>42.75</v>
      </c>
      <c r="E38" s="4">
        <v>0.11</v>
      </c>
      <c r="F38" s="4">
        <v>47.34</v>
      </c>
      <c r="G38" s="17">
        <v>1688.96</v>
      </c>
      <c r="H38" s="4">
        <v>541.54</v>
      </c>
      <c r="I38" s="4">
        <v>1147.42</v>
      </c>
      <c r="J38" s="4">
        <v>471.4</v>
      </c>
      <c r="K38" s="4">
        <v>0</v>
      </c>
      <c r="L38" s="4">
        <v>13.38</v>
      </c>
      <c r="M38" s="4">
        <v>49.51</v>
      </c>
      <c r="N38" s="4">
        <v>10.87</v>
      </c>
      <c r="O38" s="17">
        <v>2530.6799999999998</v>
      </c>
      <c r="P38" s="13">
        <f>(O38-O39)/O39</f>
        <v>0.10385679016653723</v>
      </c>
      <c r="Q38" s="13">
        <f>O38/$O$83</f>
        <v>1.2334485103677609E-2</v>
      </c>
      <c r="R38" s="4">
        <v>238.1</v>
      </c>
    </row>
    <row r="39" spans="1:18" x14ac:dyDescent="0.3">
      <c r="A39" s="4" t="s">
        <v>11</v>
      </c>
      <c r="B39" s="4">
        <v>209.12</v>
      </c>
      <c r="C39" s="4">
        <v>36.64</v>
      </c>
      <c r="D39" s="4">
        <v>36.64</v>
      </c>
      <c r="E39" s="4">
        <v>0</v>
      </c>
      <c r="F39" s="4">
        <v>43.88</v>
      </c>
      <c r="G39" s="17">
        <v>1604.02</v>
      </c>
      <c r="H39" s="4">
        <v>674.83</v>
      </c>
      <c r="I39" s="4">
        <v>929.2</v>
      </c>
      <c r="J39" s="4">
        <v>347.85</v>
      </c>
      <c r="K39" s="4">
        <v>0</v>
      </c>
      <c r="L39" s="4">
        <v>9.7899999999999991</v>
      </c>
      <c r="M39" s="4">
        <v>35.29</v>
      </c>
      <c r="N39" s="4">
        <v>5.98</v>
      </c>
      <c r="O39" s="17">
        <v>2292.58</v>
      </c>
      <c r="P39" s="4"/>
      <c r="Q39" s="4"/>
      <c r="R39" s="4"/>
    </row>
    <row r="40" spans="1:18" x14ac:dyDescent="0.3">
      <c r="A40" s="4" t="s">
        <v>27</v>
      </c>
      <c r="B40" s="4">
        <v>1089.55</v>
      </c>
      <c r="C40" s="4">
        <v>70.33</v>
      </c>
      <c r="D40" s="4">
        <v>70.33</v>
      </c>
      <c r="E40" s="4">
        <v>0</v>
      </c>
      <c r="F40" s="4">
        <v>108.57</v>
      </c>
      <c r="G40" s="17">
        <v>2768.83</v>
      </c>
      <c r="H40" s="4">
        <v>1240.72</v>
      </c>
      <c r="I40" s="4">
        <v>1528.11</v>
      </c>
      <c r="J40" s="4">
        <v>1669.3</v>
      </c>
      <c r="K40" s="4">
        <v>0.12</v>
      </c>
      <c r="L40" s="4">
        <v>63.64</v>
      </c>
      <c r="M40" s="4">
        <v>778.67</v>
      </c>
      <c r="N40" s="4">
        <v>1836.51</v>
      </c>
      <c r="O40" s="17">
        <v>8385.52</v>
      </c>
      <c r="P40" s="13">
        <f>(O40-O41)/O41</f>
        <v>0.11615549870488746</v>
      </c>
      <c r="Q40" s="13">
        <f>O40/$O$83</f>
        <v>4.0870861399541103E-2</v>
      </c>
      <c r="R40" s="4">
        <v>872.66</v>
      </c>
    </row>
    <row r="41" spans="1:18" x14ac:dyDescent="0.3">
      <c r="A41" s="4" t="s">
        <v>11</v>
      </c>
      <c r="B41" s="4">
        <v>1184.67</v>
      </c>
      <c r="C41" s="4">
        <v>57.9</v>
      </c>
      <c r="D41" s="4">
        <v>57.9</v>
      </c>
      <c r="E41" s="4">
        <v>0</v>
      </c>
      <c r="F41" s="4">
        <v>91.41</v>
      </c>
      <c r="G41" s="17">
        <v>1867.62</v>
      </c>
      <c r="H41" s="4">
        <v>941.13</v>
      </c>
      <c r="I41" s="4">
        <v>926.5</v>
      </c>
      <c r="J41" s="4">
        <v>1560.09</v>
      </c>
      <c r="K41" s="4">
        <v>0.08</v>
      </c>
      <c r="L41" s="4">
        <v>75.39</v>
      </c>
      <c r="M41" s="14">
        <v>732.72</v>
      </c>
      <c r="N41" s="4">
        <v>1942.97</v>
      </c>
      <c r="O41" s="17">
        <v>7512.86</v>
      </c>
      <c r="P41" s="4"/>
      <c r="Q41" s="4"/>
      <c r="R41" s="4"/>
    </row>
    <row r="42" spans="1:18" x14ac:dyDescent="0.3">
      <c r="A42" s="4" t="s">
        <v>28</v>
      </c>
      <c r="B42" s="4">
        <v>65.510000000000005</v>
      </c>
      <c r="C42" s="4">
        <v>2.5099999999999998</v>
      </c>
      <c r="D42" s="4">
        <v>2.5099999999999998</v>
      </c>
      <c r="E42" s="4">
        <v>0</v>
      </c>
      <c r="F42" s="4">
        <v>15.02</v>
      </c>
      <c r="G42" s="17">
        <v>2114.87</v>
      </c>
      <c r="H42" s="4">
        <v>482.11</v>
      </c>
      <c r="I42" s="4">
        <v>1632.76</v>
      </c>
      <c r="J42" s="4">
        <v>1.88</v>
      </c>
      <c r="K42" s="4">
        <v>0</v>
      </c>
      <c r="L42" s="4">
        <v>6.19</v>
      </c>
      <c r="M42" s="4">
        <v>82.21</v>
      </c>
      <c r="N42" s="4">
        <v>14.24</v>
      </c>
      <c r="O42" s="17">
        <v>2302.4299999999998</v>
      </c>
      <c r="P42" s="13">
        <f>(O42-O43)/O43</f>
        <v>0.22679802640693095</v>
      </c>
      <c r="Q42" s="13">
        <f>O42/$O$83</f>
        <v>1.1221999042652741E-2</v>
      </c>
      <c r="R42" s="4">
        <v>425.65</v>
      </c>
    </row>
    <row r="43" spans="1:18" x14ac:dyDescent="0.3">
      <c r="A43" s="4" t="s">
        <v>11</v>
      </c>
      <c r="B43" s="4">
        <v>61.56</v>
      </c>
      <c r="C43" s="4">
        <v>1.55</v>
      </c>
      <c r="D43" s="4">
        <v>1.55</v>
      </c>
      <c r="E43" s="4">
        <v>0</v>
      </c>
      <c r="F43" s="4">
        <v>12.54</v>
      </c>
      <c r="G43" s="17">
        <v>1700.48</v>
      </c>
      <c r="H43" s="4">
        <v>379.69</v>
      </c>
      <c r="I43" s="4">
        <v>1320.79</v>
      </c>
      <c r="J43" s="4">
        <v>1.77</v>
      </c>
      <c r="K43" s="4">
        <v>0</v>
      </c>
      <c r="L43" s="4">
        <v>4.68</v>
      </c>
      <c r="M43" s="4">
        <v>83.58</v>
      </c>
      <c r="N43" s="4">
        <v>10.62</v>
      </c>
      <c r="O43" s="17">
        <v>1876.78</v>
      </c>
      <c r="P43" s="4"/>
      <c r="Q43" s="4"/>
      <c r="R43" s="4"/>
    </row>
    <row r="44" spans="1:18" x14ac:dyDescent="0.3">
      <c r="A44" s="4" t="s">
        <v>29</v>
      </c>
      <c r="B44" s="4">
        <v>1470</v>
      </c>
      <c r="C44" s="4">
        <v>479.53</v>
      </c>
      <c r="D44" s="4">
        <v>468.54</v>
      </c>
      <c r="E44" s="4">
        <v>10.99</v>
      </c>
      <c r="F44" s="4">
        <v>220.15</v>
      </c>
      <c r="G44" s="17">
        <v>5733.09</v>
      </c>
      <c r="H44" s="4">
        <v>2574.94</v>
      </c>
      <c r="I44" s="4">
        <v>3158.15</v>
      </c>
      <c r="J44" s="4">
        <v>2251.96</v>
      </c>
      <c r="K44" s="4">
        <v>114.98</v>
      </c>
      <c r="L44" s="4">
        <v>559.73</v>
      </c>
      <c r="M44" s="4">
        <v>155.47999999999999</v>
      </c>
      <c r="N44" s="4">
        <v>754.93</v>
      </c>
      <c r="O44" s="17">
        <v>11739.85</v>
      </c>
      <c r="P44" s="13">
        <f>(O44-O45)/O45</f>
        <v>0.17435609652650239</v>
      </c>
      <c r="Q44" s="13">
        <f>O44/$O$83</f>
        <v>5.7219800584984902E-2</v>
      </c>
      <c r="R44" s="4">
        <v>1743.01</v>
      </c>
    </row>
    <row r="45" spans="1:18" x14ac:dyDescent="0.3">
      <c r="A45" s="4" t="s">
        <v>11</v>
      </c>
      <c r="B45" s="4">
        <v>1510.32</v>
      </c>
      <c r="C45" s="4">
        <v>442.07</v>
      </c>
      <c r="D45" s="4">
        <v>437.5</v>
      </c>
      <c r="E45" s="4">
        <v>4.57</v>
      </c>
      <c r="F45" s="4">
        <v>185.5</v>
      </c>
      <c r="G45" s="17">
        <v>4830.92</v>
      </c>
      <c r="H45" s="4">
        <v>2160.87</v>
      </c>
      <c r="I45" s="4">
        <v>2670.05</v>
      </c>
      <c r="J45" s="4">
        <v>1883.41</v>
      </c>
      <c r="K45" s="4">
        <v>102.38</v>
      </c>
      <c r="L45" s="4">
        <v>392.73</v>
      </c>
      <c r="M45" s="4">
        <v>137.24</v>
      </c>
      <c r="N45" s="4">
        <v>512.27</v>
      </c>
      <c r="O45" s="17">
        <v>9996.84</v>
      </c>
      <c r="P45" s="4"/>
      <c r="Q45" s="4"/>
      <c r="R45" s="4"/>
    </row>
    <row r="46" spans="1:18" x14ac:dyDescent="0.3">
      <c r="A46" s="4" t="s">
        <v>30</v>
      </c>
      <c r="B46" s="4">
        <v>2424.62</v>
      </c>
      <c r="C46" s="4">
        <v>654.30999999999995</v>
      </c>
      <c r="D46" s="4">
        <v>281.04000000000002</v>
      </c>
      <c r="E46" s="4">
        <v>373.27</v>
      </c>
      <c r="F46" s="4">
        <v>667.19</v>
      </c>
      <c r="G46" s="17">
        <v>6517.76</v>
      </c>
      <c r="H46" s="4">
        <v>2402.71</v>
      </c>
      <c r="I46" s="4">
        <v>4115.05</v>
      </c>
      <c r="J46" s="4">
        <v>12784.29</v>
      </c>
      <c r="K46" s="4">
        <v>257.61</v>
      </c>
      <c r="L46" s="4">
        <v>376.64</v>
      </c>
      <c r="M46" s="4">
        <v>407.8</v>
      </c>
      <c r="N46" s="4">
        <v>1022.78</v>
      </c>
      <c r="O46" s="17">
        <v>25113</v>
      </c>
      <c r="P46" s="13">
        <f>(O46-O47)/O47</f>
        <v>3.0004368074909377E-2</v>
      </c>
      <c r="Q46" s="13">
        <f>O46/$O$83</f>
        <v>0.12240027360577228</v>
      </c>
      <c r="R46" s="4">
        <v>731.55</v>
      </c>
    </row>
    <row r="47" spans="1:18" x14ac:dyDescent="0.3">
      <c r="A47" s="4" t="s">
        <v>11</v>
      </c>
      <c r="B47" s="4">
        <v>2883.07</v>
      </c>
      <c r="C47" s="4">
        <v>594.47</v>
      </c>
      <c r="D47" s="4">
        <v>283.52999999999997</v>
      </c>
      <c r="E47" s="4">
        <v>310.94</v>
      </c>
      <c r="F47" s="4">
        <v>650.20000000000005</v>
      </c>
      <c r="G47" s="17">
        <v>6104.1</v>
      </c>
      <c r="H47" s="4">
        <v>2347.33</v>
      </c>
      <c r="I47" s="4">
        <v>3756.77</v>
      </c>
      <c r="J47" s="4">
        <v>12214.86</v>
      </c>
      <c r="K47" s="4">
        <v>272.14999999999998</v>
      </c>
      <c r="L47" s="4">
        <v>331.33</v>
      </c>
      <c r="M47" s="4">
        <v>429.66</v>
      </c>
      <c r="N47" s="4">
        <v>901.61</v>
      </c>
      <c r="O47" s="17">
        <v>24381.45</v>
      </c>
      <c r="P47" s="4"/>
      <c r="Q47" s="4"/>
      <c r="R47" s="4"/>
    </row>
    <row r="48" spans="1:18" x14ac:dyDescent="0.3">
      <c r="A48" s="4" t="s">
        <v>31</v>
      </c>
      <c r="B48" s="4">
        <v>1112.8599999999999</v>
      </c>
      <c r="C48" s="4">
        <v>355.67</v>
      </c>
      <c r="D48" s="4">
        <v>150.07</v>
      </c>
      <c r="E48" s="4">
        <v>205.6</v>
      </c>
      <c r="F48" s="4">
        <v>285.57</v>
      </c>
      <c r="G48" s="17">
        <v>2654.96</v>
      </c>
      <c r="H48" s="4">
        <v>809.76</v>
      </c>
      <c r="I48" s="4">
        <v>1845.2</v>
      </c>
      <c r="J48" s="4">
        <v>5504.63</v>
      </c>
      <c r="K48" s="4">
        <v>118.53</v>
      </c>
      <c r="L48" s="4">
        <v>96.02</v>
      </c>
      <c r="M48" s="4">
        <v>1284.99</v>
      </c>
      <c r="N48" s="4">
        <v>1598.8</v>
      </c>
      <c r="O48" s="17">
        <v>13012.03</v>
      </c>
      <c r="P48" s="13">
        <f>(O48-O49)/O49</f>
        <v>0.10035330967787773</v>
      </c>
      <c r="Q48" s="13">
        <f>O48/$O$83</f>
        <v>6.3420381163800305E-2</v>
      </c>
      <c r="R48" s="4">
        <v>1186.71</v>
      </c>
    </row>
    <row r="49" spans="1:18" x14ac:dyDescent="0.3">
      <c r="A49" s="4" t="s">
        <v>11</v>
      </c>
      <c r="B49" s="4">
        <v>1149.99</v>
      </c>
      <c r="C49" s="4">
        <v>316.31</v>
      </c>
      <c r="D49" s="4">
        <v>151.88</v>
      </c>
      <c r="E49" s="4">
        <v>164.43</v>
      </c>
      <c r="F49" s="4">
        <v>291.75</v>
      </c>
      <c r="G49" s="17">
        <v>2564.5</v>
      </c>
      <c r="H49" s="4">
        <v>776.84</v>
      </c>
      <c r="I49" s="4">
        <v>1787.66</v>
      </c>
      <c r="J49" s="4">
        <v>5407.74</v>
      </c>
      <c r="K49" s="4">
        <v>97.03</v>
      </c>
      <c r="L49" s="4">
        <v>89.75</v>
      </c>
      <c r="M49" s="4">
        <v>747.83</v>
      </c>
      <c r="N49" s="4">
        <v>1160.42</v>
      </c>
      <c r="O49" s="17">
        <v>11825.32</v>
      </c>
      <c r="P49" s="4"/>
      <c r="Q49" s="4"/>
      <c r="R49" s="4"/>
    </row>
    <row r="50" spans="1:18" x14ac:dyDescent="0.3">
      <c r="A50" s="4" t="s">
        <v>32</v>
      </c>
      <c r="B50" s="4">
        <v>1179.5999999999999</v>
      </c>
      <c r="C50" s="4">
        <v>271.52</v>
      </c>
      <c r="D50" s="4">
        <v>121.6</v>
      </c>
      <c r="E50" s="4">
        <v>149.91999999999999</v>
      </c>
      <c r="F50" s="4">
        <v>396.66</v>
      </c>
      <c r="G50" s="17">
        <v>5001.6499999999996</v>
      </c>
      <c r="H50" s="4">
        <v>1407.75</v>
      </c>
      <c r="I50" s="4">
        <v>3593.9</v>
      </c>
      <c r="J50" s="4">
        <v>4479.1099999999997</v>
      </c>
      <c r="K50" s="4">
        <v>42.59</v>
      </c>
      <c r="L50" s="4">
        <v>190.36</v>
      </c>
      <c r="M50" s="4">
        <v>341.42</v>
      </c>
      <c r="N50" s="4">
        <v>975.24</v>
      </c>
      <c r="O50" s="17">
        <v>12878.15</v>
      </c>
      <c r="P50" s="13">
        <f>(O50-O51)/O51</f>
        <v>3.2315805758873092E-2</v>
      </c>
      <c r="Q50" s="13">
        <f>O50/$O$83</f>
        <v>6.2767852647480443E-2</v>
      </c>
      <c r="R50" s="4">
        <v>403.14</v>
      </c>
    </row>
    <row r="51" spans="1:18" x14ac:dyDescent="0.3">
      <c r="A51" s="4" t="s">
        <v>11</v>
      </c>
      <c r="B51" s="4">
        <v>1445.47</v>
      </c>
      <c r="C51" s="4">
        <v>243.86</v>
      </c>
      <c r="D51" s="4">
        <v>122.04</v>
      </c>
      <c r="E51" s="4">
        <v>121.82</v>
      </c>
      <c r="F51" s="4">
        <v>299.64</v>
      </c>
      <c r="G51" s="17">
        <v>4316.38</v>
      </c>
      <c r="H51" s="4">
        <v>1282.51</v>
      </c>
      <c r="I51" s="4">
        <v>3033.87</v>
      </c>
      <c r="J51" s="4">
        <v>4847.2</v>
      </c>
      <c r="K51" s="4">
        <v>33.9</v>
      </c>
      <c r="L51" s="4">
        <v>179.08</v>
      </c>
      <c r="M51" s="4">
        <v>257.58999999999997</v>
      </c>
      <c r="N51" s="4">
        <v>851.89</v>
      </c>
      <c r="O51" s="17">
        <v>12475.01</v>
      </c>
      <c r="P51" s="4"/>
      <c r="Q51" s="4"/>
      <c r="R51" s="4"/>
    </row>
    <row r="52" spans="1:18" x14ac:dyDescent="0.3">
      <c r="A52" s="4" t="s">
        <v>33</v>
      </c>
      <c r="B52" s="4">
        <v>202.45</v>
      </c>
      <c r="C52" s="4">
        <v>57.94</v>
      </c>
      <c r="D52" s="4">
        <v>38.15</v>
      </c>
      <c r="E52" s="4">
        <v>19.79</v>
      </c>
      <c r="F52" s="4">
        <v>12.02</v>
      </c>
      <c r="G52" s="17">
        <v>1534.94</v>
      </c>
      <c r="H52" s="4">
        <v>674.21</v>
      </c>
      <c r="I52" s="4">
        <v>860.73</v>
      </c>
      <c r="J52" s="4">
        <v>711.32</v>
      </c>
      <c r="K52" s="4">
        <v>0</v>
      </c>
      <c r="L52" s="4">
        <v>14</v>
      </c>
      <c r="M52" s="4">
        <v>82.74</v>
      </c>
      <c r="N52" s="4">
        <v>1006.3</v>
      </c>
      <c r="O52" s="17">
        <v>3621.71</v>
      </c>
      <c r="P52" s="13">
        <f>(O52-O53)/O53</f>
        <v>8.5127292447544453E-2</v>
      </c>
      <c r="Q52" s="13">
        <f>O52/$O$83</f>
        <v>1.7652144105473722E-2</v>
      </c>
      <c r="R52" s="4">
        <v>284.12</v>
      </c>
    </row>
    <row r="53" spans="1:18" x14ac:dyDescent="0.3">
      <c r="A53" s="4" t="s">
        <v>11</v>
      </c>
      <c r="B53" s="4">
        <v>192.69</v>
      </c>
      <c r="C53" s="4">
        <v>36.43</v>
      </c>
      <c r="D53" s="4">
        <v>21.64</v>
      </c>
      <c r="E53" s="4">
        <v>14.79</v>
      </c>
      <c r="F53" s="4">
        <v>8.76</v>
      </c>
      <c r="G53" s="17">
        <v>1465.47</v>
      </c>
      <c r="H53" s="4">
        <v>636.85</v>
      </c>
      <c r="I53" s="4">
        <v>828.62</v>
      </c>
      <c r="J53" s="4">
        <v>350.64</v>
      </c>
      <c r="K53" s="4">
        <v>0</v>
      </c>
      <c r="L53" s="4">
        <v>14.83</v>
      </c>
      <c r="M53" s="4">
        <v>78.680000000000007</v>
      </c>
      <c r="N53" s="4">
        <v>1190.0899999999999</v>
      </c>
      <c r="O53" s="17">
        <v>3337.59</v>
      </c>
      <c r="P53" s="4"/>
      <c r="Q53" s="4"/>
      <c r="R53" s="4"/>
    </row>
    <row r="54" spans="1:18" x14ac:dyDescent="0.3">
      <c r="A54" s="6" t="s">
        <v>34</v>
      </c>
      <c r="B54" s="7">
        <f t="shared" ref="B54:O55" si="0">SUM(B4+B6+B8+B10+B12+B14+B16+B18+B20+B22+B24+B26+B28+B30+B32+B34+B36+B38+B40+B42+B44+B46+B48+B50+B52)</f>
        <v>17226.36</v>
      </c>
      <c r="C54" s="7">
        <f t="shared" si="0"/>
        <v>3770.6099999999997</v>
      </c>
      <c r="D54" s="7">
        <f t="shared" si="0"/>
        <v>2741.37</v>
      </c>
      <c r="E54" s="7">
        <f t="shared" si="0"/>
        <v>1029.25</v>
      </c>
      <c r="F54" s="7">
        <f t="shared" si="0"/>
        <v>4018.3100000000004</v>
      </c>
      <c r="G54" s="19">
        <f t="shared" si="0"/>
        <v>63023.060000000005</v>
      </c>
      <c r="H54" s="7">
        <f t="shared" si="0"/>
        <v>26146.249999999996</v>
      </c>
      <c r="I54" s="7">
        <f t="shared" si="0"/>
        <v>36876.800000000003</v>
      </c>
      <c r="J54" s="7">
        <f t="shared" si="0"/>
        <v>56059.270000000004</v>
      </c>
      <c r="K54" s="7">
        <f t="shared" si="0"/>
        <v>748.75000000000011</v>
      </c>
      <c r="L54" s="7">
        <f t="shared" si="0"/>
        <v>3963.9500000000007</v>
      </c>
      <c r="M54" s="7">
        <f t="shared" si="0"/>
        <v>5573.2300000000005</v>
      </c>
      <c r="N54" s="7">
        <f t="shared" si="0"/>
        <v>20219.930000000004</v>
      </c>
      <c r="O54" s="19">
        <f t="shared" si="0"/>
        <v>174603.47</v>
      </c>
      <c r="P54" s="10">
        <f>(O54-O55)/O55</f>
        <v>7.9418925596439538E-2</v>
      </c>
      <c r="Q54" s="10">
        <f>O54/$O$83</f>
        <v>0.85101391711532881</v>
      </c>
      <c r="R54" s="7">
        <f t="shared" ref="R54" si="1">SUM(R4+R6+R8+R10+R12+R14+R16+R18+R20+R22+R24+R26+R28+R30+R32+R34+R36+R38+R40+R42+R44+R46+R48+R50+R52)</f>
        <v>12846.560000000003</v>
      </c>
    </row>
    <row r="55" spans="1:18" x14ac:dyDescent="0.3">
      <c r="A55" s="4" t="s">
        <v>35</v>
      </c>
      <c r="B55" s="8">
        <f t="shared" si="0"/>
        <v>18154.870000000003</v>
      </c>
      <c r="C55" s="8">
        <f t="shared" si="0"/>
        <v>3353.3700000000003</v>
      </c>
      <c r="D55" s="8">
        <f t="shared" si="0"/>
        <v>2541.7099999999996</v>
      </c>
      <c r="E55" s="8">
        <f t="shared" si="0"/>
        <v>811.64999999999986</v>
      </c>
      <c r="F55" s="8">
        <f t="shared" si="0"/>
        <v>3531.53</v>
      </c>
      <c r="G55" s="20">
        <f t="shared" si="0"/>
        <v>57927.56</v>
      </c>
      <c r="H55" s="8">
        <f t="shared" si="0"/>
        <v>23826.449999999997</v>
      </c>
      <c r="I55" s="8">
        <f t="shared" si="0"/>
        <v>34101.170000000006</v>
      </c>
      <c r="J55" s="8">
        <f t="shared" si="0"/>
        <v>51358.919999999991</v>
      </c>
      <c r="K55" s="8">
        <f t="shared" si="0"/>
        <v>721.11999999999989</v>
      </c>
      <c r="L55" s="8">
        <f t="shared" si="0"/>
        <v>3310.4599999999991</v>
      </c>
      <c r="M55" s="8">
        <f t="shared" si="0"/>
        <v>4859.71</v>
      </c>
      <c r="N55" s="8">
        <f t="shared" si="0"/>
        <v>18539.319999999996</v>
      </c>
      <c r="O55" s="20">
        <f t="shared" si="0"/>
        <v>161756.91000000003</v>
      </c>
      <c r="P55" s="4"/>
      <c r="Q55" s="4"/>
      <c r="R55" s="4"/>
    </row>
    <row r="56" spans="1:18" x14ac:dyDescent="0.3">
      <c r="A56" s="4" t="s">
        <v>36</v>
      </c>
      <c r="B56" s="9">
        <f t="shared" ref="B56:O56" si="2">(B54-B55)/B55</f>
        <v>-5.1143852861518804E-2</v>
      </c>
      <c r="C56" s="9">
        <f t="shared" si="2"/>
        <v>0.12442408681415987</v>
      </c>
      <c r="D56" s="9">
        <f t="shared" si="2"/>
        <v>7.8553414827026033E-2</v>
      </c>
      <c r="E56" s="9">
        <f t="shared" si="2"/>
        <v>0.26809585412431486</v>
      </c>
      <c r="F56" s="9">
        <f t="shared" si="2"/>
        <v>0.13783827406251686</v>
      </c>
      <c r="G56" s="21">
        <f t="shared" si="2"/>
        <v>8.7963311418606402E-2</v>
      </c>
      <c r="H56" s="9">
        <f t="shared" si="2"/>
        <v>9.7362385080446298E-2</v>
      </c>
      <c r="I56" s="9">
        <f t="shared" si="2"/>
        <v>8.1393981496822448E-2</v>
      </c>
      <c r="J56" s="9">
        <f t="shared" si="2"/>
        <v>9.1519642547000873E-2</v>
      </c>
      <c r="K56" s="9">
        <f t="shared" si="2"/>
        <v>3.8315398269359091E-2</v>
      </c>
      <c r="L56" s="9">
        <f t="shared" si="2"/>
        <v>0.19740156957039257</v>
      </c>
      <c r="M56" s="9">
        <f t="shared" si="2"/>
        <v>0.14682357589238873</v>
      </c>
      <c r="N56" s="9">
        <f t="shared" si="2"/>
        <v>9.065111341732103E-2</v>
      </c>
      <c r="O56" s="21">
        <f t="shared" si="2"/>
        <v>7.9418925596439538E-2</v>
      </c>
      <c r="P56" s="4"/>
      <c r="Q56" s="4"/>
      <c r="R56" s="4"/>
    </row>
    <row r="57" spans="1:18" x14ac:dyDescent="0.3">
      <c r="A57" s="6" t="s">
        <v>37</v>
      </c>
      <c r="B57" s="4"/>
      <c r="C57" s="4"/>
      <c r="D57" s="4"/>
      <c r="E57" s="4"/>
      <c r="F57" s="4"/>
      <c r="G57" s="17"/>
      <c r="H57" s="4"/>
      <c r="I57" s="4"/>
      <c r="J57" s="4"/>
      <c r="K57" s="4"/>
      <c r="L57" s="4"/>
      <c r="M57" s="4"/>
      <c r="N57" s="4"/>
      <c r="O57" s="17"/>
      <c r="P57" s="4"/>
      <c r="Q57" s="4"/>
      <c r="R57" s="4"/>
    </row>
    <row r="58" spans="1:18" x14ac:dyDescent="0.3">
      <c r="A58" s="4" t="s">
        <v>38</v>
      </c>
      <c r="B58" s="4">
        <v>0</v>
      </c>
      <c r="C58" s="4">
        <v>0</v>
      </c>
      <c r="D58" s="4">
        <v>0</v>
      </c>
      <c r="E58" s="4">
        <v>0</v>
      </c>
      <c r="F58" s="4">
        <v>0</v>
      </c>
      <c r="G58" s="17">
        <v>0</v>
      </c>
      <c r="H58" s="4">
        <v>0</v>
      </c>
      <c r="I58" s="4">
        <v>0</v>
      </c>
      <c r="J58" s="4">
        <v>4076.46</v>
      </c>
      <c r="K58" s="4">
        <v>0</v>
      </c>
      <c r="L58" s="4">
        <v>0</v>
      </c>
      <c r="M58" s="4">
        <v>79.77</v>
      </c>
      <c r="N58" s="4">
        <v>0</v>
      </c>
      <c r="O58" s="17">
        <v>4156.2299999999996</v>
      </c>
      <c r="P58" s="13">
        <f>(O58-O59)/O59</f>
        <v>0.26446401679368403</v>
      </c>
      <c r="Q58" s="13">
        <f>O58/$O$83</f>
        <v>2.0257384190201046E-2</v>
      </c>
      <c r="R58" s="4">
        <v>869.28</v>
      </c>
    </row>
    <row r="59" spans="1:18" x14ac:dyDescent="0.3">
      <c r="A59" s="4" t="s">
        <v>11</v>
      </c>
      <c r="B59" s="4">
        <v>0</v>
      </c>
      <c r="C59" s="4">
        <v>0</v>
      </c>
      <c r="D59" s="4">
        <v>0</v>
      </c>
      <c r="E59" s="4">
        <v>0</v>
      </c>
      <c r="F59" s="4">
        <v>0</v>
      </c>
      <c r="G59" s="17">
        <v>0</v>
      </c>
      <c r="H59" s="4">
        <v>0</v>
      </c>
      <c r="I59" s="4">
        <v>0</v>
      </c>
      <c r="J59" s="4">
        <v>3235.81</v>
      </c>
      <c r="K59" s="4">
        <v>0</v>
      </c>
      <c r="L59" s="4">
        <v>0</v>
      </c>
      <c r="M59" s="4">
        <v>51.14</v>
      </c>
      <c r="N59" s="4">
        <v>0</v>
      </c>
      <c r="O59" s="17">
        <v>3286.95</v>
      </c>
      <c r="P59" s="4"/>
      <c r="Q59" s="4"/>
      <c r="R59" s="4"/>
    </row>
    <row r="60" spans="1:18" x14ac:dyDescent="0.3">
      <c r="A60" s="4" t="s">
        <v>39</v>
      </c>
      <c r="B60" s="4">
        <v>0</v>
      </c>
      <c r="C60" s="4">
        <v>0</v>
      </c>
      <c r="D60" s="4">
        <v>0</v>
      </c>
      <c r="E60" s="4">
        <v>0</v>
      </c>
      <c r="F60" s="4">
        <v>0</v>
      </c>
      <c r="G60" s="17">
        <v>0</v>
      </c>
      <c r="H60" s="4">
        <v>0</v>
      </c>
      <c r="I60" s="4">
        <v>0</v>
      </c>
      <c r="J60" s="4">
        <v>2596.34</v>
      </c>
      <c r="K60" s="4">
        <v>0</v>
      </c>
      <c r="L60" s="4">
        <v>0</v>
      </c>
      <c r="M60" s="4">
        <v>220.9</v>
      </c>
      <c r="N60" s="4">
        <v>0</v>
      </c>
      <c r="O60" s="17">
        <v>2817.24</v>
      </c>
      <c r="P60" s="13">
        <f>(O60-O61)/O61</f>
        <v>0.34942736848155642</v>
      </c>
      <c r="Q60" s="13">
        <f>O60/$O$83</f>
        <v>1.3731172970697482E-2</v>
      </c>
      <c r="R60" s="4">
        <v>729.51</v>
      </c>
    </row>
    <row r="61" spans="1:18" x14ac:dyDescent="0.3">
      <c r="A61" s="4" t="s">
        <v>11</v>
      </c>
      <c r="B61" s="4">
        <v>0</v>
      </c>
      <c r="C61" s="4">
        <v>0</v>
      </c>
      <c r="D61" s="4">
        <v>0</v>
      </c>
      <c r="E61" s="4">
        <v>0</v>
      </c>
      <c r="F61" s="4">
        <v>0</v>
      </c>
      <c r="G61" s="17">
        <v>0</v>
      </c>
      <c r="H61" s="4">
        <v>0</v>
      </c>
      <c r="I61" s="4">
        <v>0</v>
      </c>
      <c r="J61" s="4">
        <v>1962.56</v>
      </c>
      <c r="K61" s="4">
        <v>0</v>
      </c>
      <c r="L61" s="4">
        <v>0</v>
      </c>
      <c r="M61" s="4">
        <v>125.17</v>
      </c>
      <c r="N61" s="4">
        <v>0</v>
      </c>
      <c r="O61" s="17">
        <v>2087.73</v>
      </c>
      <c r="P61" s="4"/>
      <c r="Q61" s="4"/>
      <c r="R61" s="4"/>
    </row>
    <row r="62" spans="1:18" x14ac:dyDescent="0.3">
      <c r="A62" s="4" t="s">
        <v>40</v>
      </c>
      <c r="B62" s="4">
        <v>0</v>
      </c>
      <c r="C62" s="4">
        <v>0</v>
      </c>
      <c r="D62" s="4">
        <v>0</v>
      </c>
      <c r="E62" s="4">
        <v>0</v>
      </c>
      <c r="F62" s="4">
        <v>0</v>
      </c>
      <c r="G62" s="17">
        <v>0</v>
      </c>
      <c r="H62" s="4">
        <v>0</v>
      </c>
      <c r="I62" s="4">
        <v>0</v>
      </c>
      <c r="J62" s="4">
        <v>5247.33</v>
      </c>
      <c r="K62" s="4">
        <v>0</v>
      </c>
      <c r="L62" s="4">
        <v>0</v>
      </c>
      <c r="M62" s="4">
        <v>124.2</v>
      </c>
      <c r="N62" s="4">
        <v>0</v>
      </c>
      <c r="O62" s="17">
        <v>5371.53</v>
      </c>
      <c r="P62" s="13">
        <f>(O62-O63)/O63</f>
        <v>0.2653840536351173</v>
      </c>
      <c r="Q62" s="13">
        <f>O62/$O$83</f>
        <v>2.6180732755211003E-2</v>
      </c>
      <c r="R62" s="4">
        <v>1126.55</v>
      </c>
    </row>
    <row r="63" spans="1:18" x14ac:dyDescent="0.3">
      <c r="A63" s="4" t="s">
        <v>11</v>
      </c>
      <c r="B63" s="4">
        <v>0</v>
      </c>
      <c r="C63" s="4">
        <v>0</v>
      </c>
      <c r="D63" s="4">
        <v>0</v>
      </c>
      <c r="E63" s="4">
        <v>0</v>
      </c>
      <c r="F63" s="4">
        <v>0</v>
      </c>
      <c r="G63" s="17">
        <v>0</v>
      </c>
      <c r="H63" s="4">
        <v>0</v>
      </c>
      <c r="I63" s="4">
        <v>0</v>
      </c>
      <c r="J63" s="4">
        <v>4099.5600000000004</v>
      </c>
      <c r="K63" s="4">
        <v>0</v>
      </c>
      <c r="L63" s="4">
        <v>0</v>
      </c>
      <c r="M63" s="4">
        <v>145.41999999999999</v>
      </c>
      <c r="N63" s="4">
        <v>0</v>
      </c>
      <c r="O63" s="17">
        <v>4244.9799999999996</v>
      </c>
      <c r="P63" s="4"/>
      <c r="Q63" s="4"/>
      <c r="R63" s="4"/>
    </row>
    <row r="64" spans="1:18" x14ac:dyDescent="0.3">
      <c r="A64" s="4" t="s">
        <v>41</v>
      </c>
      <c r="B64" s="4">
        <v>0</v>
      </c>
      <c r="C64" s="4">
        <v>0</v>
      </c>
      <c r="D64" s="4">
        <v>0</v>
      </c>
      <c r="E64" s="4">
        <v>0</v>
      </c>
      <c r="F64" s="4">
        <v>0</v>
      </c>
      <c r="G64" s="17">
        <v>0</v>
      </c>
      <c r="H64" s="4">
        <v>0</v>
      </c>
      <c r="I64" s="4">
        <v>0</v>
      </c>
      <c r="J64" s="4">
        <v>0.73</v>
      </c>
      <c r="K64" s="4">
        <v>0</v>
      </c>
      <c r="L64" s="4">
        <v>0</v>
      </c>
      <c r="M64" s="4">
        <v>0</v>
      </c>
      <c r="N64" s="4">
        <v>0</v>
      </c>
      <c r="O64" s="17">
        <v>0.73</v>
      </c>
      <c r="P64" s="4">
        <v>0</v>
      </c>
      <c r="Q64" s="4">
        <v>0</v>
      </c>
      <c r="R64" s="4">
        <v>0.73</v>
      </c>
    </row>
    <row r="65" spans="1:18" x14ac:dyDescent="0.3">
      <c r="A65" s="4" t="s">
        <v>11</v>
      </c>
      <c r="B65" s="4">
        <v>0</v>
      </c>
      <c r="C65" s="4">
        <v>0</v>
      </c>
      <c r="D65" s="4">
        <v>0</v>
      </c>
      <c r="E65" s="4">
        <v>0</v>
      </c>
      <c r="F65" s="4">
        <v>0</v>
      </c>
      <c r="G65" s="17">
        <v>0</v>
      </c>
      <c r="H65" s="4">
        <v>0</v>
      </c>
      <c r="I65" s="4">
        <v>0</v>
      </c>
      <c r="J65" s="4">
        <v>0</v>
      </c>
      <c r="K65" s="4">
        <v>0</v>
      </c>
      <c r="L65" s="4">
        <v>0</v>
      </c>
      <c r="M65" s="4">
        <v>0</v>
      </c>
      <c r="N65" s="4">
        <v>0</v>
      </c>
      <c r="O65" s="17">
        <v>0</v>
      </c>
      <c r="P65" s="4"/>
      <c r="Q65" s="4"/>
      <c r="R65" s="4"/>
    </row>
    <row r="66" spans="1:18" x14ac:dyDescent="0.3">
      <c r="A66" s="4" t="s">
        <v>42</v>
      </c>
      <c r="B66" s="4">
        <v>0</v>
      </c>
      <c r="C66" s="4">
        <v>0</v>
      </c>
      <c r="D66" s="4">
        <v>0</v>
      </c>
      <c r="E66" s="4">
        <v>0</v>
      </c>
      <c r="F66" s="4">
        <v>0</v>
      </c>
      <c r="G66" s="17">
        <v>0</v>
      </c>
      <c r="H66" s="4">
        <v>0</v>
      </c>
      <c r="I66" s="4">
        <v>0</v>
      </c>
      <c r="J66" s="4">
        <v>1060.9000000000001</v>
      </c>
      <c r="K66" s="4">
        <v>0</v>
      </c>
      <c r="L66" s="4">
        <v>0</v>
      </c>
      <c r="M66" s="4">
        <v>20.190000000000001</v>
      </c>
      <c r="N66" s="4">
        <v>0</v>
      </c>
      <c r="O66" s="17">
        <v>1081.0899999999999</v>
      </c>
      <c r="P66" s="13">
        <f>(O66-O67)/O67</f>
        <v>6.3698529050031871E-2</v>
      </c>
      <c r="Q66" s="13">
        <f>O66/$O$83</f>
        <v>5.2692116351078866E-3</v>
      </c>
      <c r="R66" s="4">
        <v>64.739999999999995</v>
      </c>
    </row>
    <row r="67" spans="1:18" x14ac:dyDescent="0.3">
      <c r="A67" s="4" t="s">
        <v>11</v>
      </c>
      <c r="B67" s="4">
        <v>0</v>
      </c>
      <c r="C67" s="4">
        <v>0</v>
      </c>
      <c r="D67" s="4">
        <v>0</v>
      </c>
      <c r="E67" s="4">
        <v>0</v>
      </c>
      <c r="F67" s="4">
        <v>0</v>
      </c>
      <c r="G67" s="17">
        <v>0</v>
      </c>
      <c r="H67" s="4">
        <v>0</v>
      </c>
      <c r="I67" s="4">
        <v>0</v>
      </c>
      <c r="J67" s="4">
        <v>995.04</v>
      </c>
      <c r="K67" s="4">
        <v>0</v>
      </c>
      <c r="L67" s="4">
        <v>0</v>
      </c>
      <c r="M67" s="4">
        <v>21.31</v>
      </c>
      <c r="N67" s="4">
        <v>0</v>
      </c>
      <c r="O67" s="17">
        <v>1016.35</v>
      </c>
      <c r="P67" s="4"/>
      <c r="Q67" s="4"/>
      <c r="R67" s="4"/>
    </row>
    <row r="68" spans="1:18" x14ac:dyDescent="0.3">
      <c r="A68" s="4" t="s">
        <v>43</v>
      </c>
      <c r="B68" s="4">
        <v>0</v>
      </c>
      <c r="C68" s="4">
        <v>0</v>
      </c>
      <c r="D68" s="4">
        <v>0</v>
      </c>
      <c r="E68" s="4">
        <v>0</v>
      </c>
      <c r="F68" s="4">
        <v>0</v>
      </c>
      <c r="G68" s="17">
        <v>0</v>
      </c>
      <c r="H68" s="4">
        <v>0</v>
      </c>
      <c r="I68" s="4">
        <v>0</v>
      </c>
      <c r="J68" s="4">
        <v>0.39</v>
      </c>
      <c r="K68" s="4">
        <v>0</v>
      </c>
      <c r="L68" s="4">
        <v>0</v>
      </c>
      <c r="M68" s="4">
        <v>0</v>
      </c>
      <c r="N68" s="4">
        <v>0</v>
      </c>
      <c r="O68" s="17">
        <v>0.39</v>
      </c>
      <c r="P68" s="4">
        <v>0</v>
      </c>
      <c r="Q68" s="4">
        <v>0</v>
      </c>
      <c r="R68" s="4">
        <v>0.39</v>
      </c>
    </row>
    <row r="69" spans="1:18" x14ac:dyDescent="0.3">
      <c r="A69" s="4" t="s">
        <v>11</v>
      </c>
      <c r="B69" s="4">
        <v>0</v>
      </c>
      <c r="C69" s="4">
        <v>0</v>
      </c>
      <c r="D69" s="4">
        <v>0</v>
      </c>
      <c r="E69" s="4">
        <v>0</v>
      </c>
      <c r="F69" s="4">
        <v>0</v>
      </c>
      <c r="G69" s="17">
        <v>0</v>
      </c>
      <c r="H69" s="4">
        <v>0</v>
      </c>
      <c r="I69" s="4">
        <v>0</v>
      </c>
      <c r="J69" s="4">
        <v>0</v>
      </c>
      <c r="K69" s="4">
        <v>0</v>
      </c>
      <c r="L69" s="4">
        <v>0</v>
      </c>
      <c r="M69" s="4">
        <v>0</v>
      </c>
      <c r="N69" s="4">
        <v>0</v>
      </c>
      <c r="O69" s="17">
        <v>0</v>
      </c>
      <c r="P69" s="4"/>
      <c r="Q69" s="4"/>
      <c r="R69" s="4"/>
    </row>
    <row r="70" spans="1:18" x14ac:dyDescent="0.3">
      <c r="A70" s="4" t="s">
        <v>44</v>
      </c>
      <c r="B70" s="4">
        <v>0</v>
      </c>
      <c r="C70" s="4">
        <v>0</v>
      </c>
      <c r="D70" s="4">
        <v>0</v>
      </c>
      <c r="E70" s="4">
        <v>0</v>
      </c>
      <c r="F70" s="4">
        <v>0</v>
      </c>
      <c r="G70" s="17">
        <v>0</v>
      </c>
      <c r="H70" s="4">
        <v>0</v>
      </c>
      <c r="I70" s="4">
        <v>0</v>
      </c>
      <c r="J70" s="4">
        <v>10103.19</v>
      </c>
      <c r="K70" s="4">
        <v>0</v>
      </c>
      <c r="L70" s="4">
        <v>0</v>
      </c>
      <c r="M70" s="4">
        <v>119.59</v>
      </c>
      <c r="N70" s="4">
        <v>0.15</v>
      </c>
      <c r="O70" s="17">
        <v>10222.93</v>
      </c>
      <c r="P70" s="13">
        <f>(O70-O71)/O71</f>
        <v>0.1424425394292331</v>
      </c>
      <c r="Q70" s="13">
        <f>O70/$O$83</f>
        <v>4.9826362005839911E-2</v>
      </c>
      <c r="R70" s="4">
        <v>1274.6199999999999</v>
      </c>
    </row>
    <row r="71" spans="1:18" x14ac:dyDescent="0.3">
      <c r="A71" s="4" t="s">
        <v>11</v>
      </c>
      <c r="B71" s="4">
        <v>0</v>
      </c>
      <c r="C71" s="4">
        <v>0</v>
      </c>
      <c r="D71" s="4">
        <v>0</v>
      </c>
      <c r="E71" s="4">
        <v>0</v>
      </c>
      <c r="F71" s="4">
        <v>0</v>
      </c>
      <c r="G71" s="17">
        <v>0</v>
      </c>
      <c r="H71" s="4">
        <v>0</v>
      </c>
      <c r="I71" s="4">
        <v>0</v>
      </c>
      <c r="J71" s="4">
        <v>8824.18</v>
      </c>
      <c r="K71" s="4">
        <v>0</v>
      </c>
      <c r="L71" s="4">
        <v>0</v>
      </c>
      <c r="M71" s="4">
        <v>124.1</v>
      </c>
      <c r="N71" s="4">
        <v>0.03</v>
      </c>
      <c r="O71" s="17">
        <v>8948.31</v>
      </c>
      <c r="P71" s="4"/>
      <c r="Q71" s="4"/>
      <c r="R71" s="4"/>
    </row>
    <row r="72" spans="1:18" x14ac:dyDescent="0.3">
      <c r="A72" s="6" t="s">
        <v>45</v>
      </c>
      <c r="B72" s="6">
        <v>0</v>
      </c>
      <c r="C72" s="6">
        <v>0</v>
      </c>
      <c r="D72" s="6">
        <v>0</v>
      </c>
      <c r="E72" s="6">
        <v>0</v>
      </c>
      <c r="F72" s="6">
        <v>0</v>
      </c>
      <c r="G72" s="45">
        <v>0</v>
      </c>
      <c r="H72" s="6">
        <v>0</v>
      </c>
      <c r="I72" s="6">
        <v>0</v>
      </c>
      <c r="J72" s="3">
        <f>SUM(J58+J60+J62+J64+J66+J68+J70)</f>
        <v>23085.34</v>
      </c>
      <c r="K72" s="6">
        <v>0</v>
      </c>
      <c r="L72" s="6">
        <v>0</v>
      </c>
      <c r="M72" s="3">
        <f t="shared" ref="M72:O73" si="3">SUM(M58+M60+M62+M64+M66+M68+M70)</f>
        <v>564.65</v>
      </c>
      <c r="N72" s="3">
        <f t="shared" si="3"/>
        <v>0.15</v>
      </c>
      <c r="O72" s="22">
        <f t="shared" si="3"/>
        <v>23650.14</v>
      </c>
      <c r="P72" s="10">
        <f>(O72-O73)/O73</f>
        <v>0.20760588062286564</v>
      </c>
      <c r="Q72" s="10">
        <f>O72/$O$83</f>
        <v>0.11527032241527572</v>
      </c>
      <c r="R72" s="3">
        <f>SUM(R58+R60+R62+R64+R66+R68+R70)</f>
        <v>4065.8199999999997</v>
      </c>
    </row>
    <row r="73" spans="1:18" x14ac:dyDescent="0.3">
      <c r="A73" s="4" t="s">
        <v>35</v>
      </c>
      <c r="B73" s="4">
        <v>0</v>
      </c>
      <c r="C73" s="4">
        <v>0</v>
      </c>
      <c r="D73" s="4">
        <v>0</v>
      </c>
      <c r="E73" s="4">
        <v>0</v>
      </c>
      <c r="F73" s="4">
        <v>0</v>
      </c>
      <c r="G73" s="17">
        <v>0</v>
      </c>
      <c r="H73" s="4">
        <v>0</v>
      </c>
      <c r="I73" s="4">
        <v>0</v>
      </c>
      <c r="J73" s="1">
        <f>SUM(J59+J61+J63+J65+J67+J69+J71)</f>
        <v>19117.150000000001</v>
      </c>
      <c r="K73" s="4">
        <v>0</v>
      </c>
      <c r="L73" s="4">
        <v>0</v>
      </c>
      <c r="M73" s="1">
        <f t="shared" si="3"/>
        <v>467.14</v>
      </c>
      <c r="N73" s="1">
        <f t="shared" si="3"/>
        <v>0.03</v>
      </c>
      <c r="O73" s="23">
        <f t="shared" si="3"/>
        <v>19584.32</v>
      </c>
      <c r="P73" s="4"/>
      <c r="Q73" s="4"/>
      <c r="R73" s="4"/>
    </row>
    <row r="74" spans="1:18" x14ac:dyDescent="0.3">
      <c r="A74" s="4" t="s">
        <v>36</v>
      </c>
      <c r="B74" s="4">
        <v>0</v>
      </c>
      <c r="C74" s="4">
        <v>0</v>
      </c>
      <c r="D74" s="4">
        <v>0</v>
      </c>
      <c r="E74" s="4">
        <v>0</v>
      </c>
      <c r="F74" s="4">
        <v>0</v>
      </c>
      <c r="G74" s="17">
        <v>0</v>
      </c>
      <c r="H74" s="4">
        <v>0</v>
      </c>
      <c r="I74" s="4">
        <v>0</v>
      </c>
      <c r="J74" s="9">
        <f>(J72-J73)/J73</f>
        <v>0.2075722584171803</v>
      </c>
      <c r="K74" s="4">
        <v>0</v>
      </c>
      <c r="L74" s="4">
        <v>0</v>
      </c>
      <c r="M74" s="9">
        <f>(M72-M73)/M73</f>
        <v>0.20873827974483022</v>
      </c>
      <c r="N74" s="9">
        <f>(N72-N73)/N73</f>
        <v>4</v>
      </c>
      <c r="O74" s="21">
        <f>(O72-O73)/O73</f>
        <v>0.20760588062286564</v>
      </c>
      <c r="P74" s="4"/>
      <c r="Q74" s="4"/>
      <c r="R74" s="4"/>
    </row>
    <row r="75" spans="1:18" x14ac:dyDescent="0.3">
      <c r="A75" s="6" t="s">
        <v>56</v>
      </c>
      <c r="B75" s="4"/>
      <c r="C75" s="4"/>
      <c r="D75" s="4"/>
      <c r="E75" s="4"/>
      <c r="F75" s="4"/>
      <c r="G75" s="17"/>
      <c r="H75" s="4"/>
      <c r="I75" s="4"/>
      <c r="J75" s="4"/>
      <c r="K75" s="4"/>
      <c r="L75" s="4"/>
      <c r="M75" s="4"/>
      <c r="N75" s="4"/>
      <c r="O75" s="17"/>
      <c r="P75" s="4"/>
      <c r="Q75" s="4"/>
      <c r="R75" s="4"/>
    </row>
    <row r="76" spans="1:18" x14ac:dyDescent="0.3">
      <c r="A76" s="4" t="s">
        <v>57</v>
      </c>
      <c r="B76" s="4">
        <v>0</v>
      </c>
      <c r="C76" s="4">
        <v>0</v>
      </c>
      <c r="D76" s="4">
        <v>0</v>
      </c>
      <c r="E76" s="4">
        <v>0</v>
      </c>
      <c r="F76" s="4">
        <v>0</v>
      </c>
      <c r="G76" s="17">
        <v>0</v>
      </c>
      <c r="H76" s="4">
        <v>0</v>
      </c>
      <c r="I76" s="4">
        <v>0</v>
      </c>
      <c r="J76" s="4">
        <v>0</v>
      </c>
      <c r="K76" s="4">
        <v>0</v>
      </c>
      <c r="L76" s="4">
        <v>0</v>
      </c>
      <c r="M76" s="4">
        <v>0</v>
      </c>
      <c r="N76" s="4">
        <v>6087.84</v>
      </c>
      <c r="O76" s="17">
        <v>6087.84</v>
      </c>
      <c r="P76" s="13">
        <f>(O76-O77)/O77</f>
        <v>-5.0162652999134111E-2</v>
      </c>
      <c r="Q76" s="13">
        <f>O76/$O$83</f>
        <v>2.9672013764511E-2</v>
      </c>
      <c r="R76" s="4">
        <v>-321.51</v>
      </c>
    </row>
    <row r="77" spans="1:18" x14ac:dyDescent="0.3">
      <c r="A77" s="4" t="s">
        <v>11</v>
      </c>
      <c r="B77" s="4">
        <v>0</v>
      </c>
      <c r="C77" s="4">
        <v>0</v>
      </c>
      <c r="D77" s="4">
        <v>0</v>
      </c>
      <c r="E77" s="4">
        <v>0</v>
      </c>
      <c r="F77" s="4">
        <v>0</v>
      </c>
      <c r="G77" s="17">
        <v>0</v>
      </c>
      <c r="H77" s="4">
        <v>0</v>
      </c>
      <c r="I77" s="4">
        <v>0</v>
      </c>
      <c r="J77" s="4">
        <v>0</v>
      </c>
      <c r="K77" s="4">
        <v>0</v>
      </c>
      <c r="L77" s="4">
        <v>0</v>
      </c>
      <c r="M77" s="4">
        <v>0</v>
      </c>
      <c r="N77" s="4">
        <v>6409.35</v>
      </c>
      <c r="O77" s="17">
        <v>6409.35</v>
      </c>
      <c r="P77" s="4"/>
      <c r="Q77" s="4"/>
      <c r="R77" s="4"/>
    </row>
    <row r="78" spans="1:18" x14ac:dyDescent="0.3">
      <c r="A78" s="4" t="s">
        <v>58</v>
      </c>
      <c r="B78" s="4">
        <v>0</v>
      </c>
      <c r="C78" s="4">
        <v>0</v>
      </c>
      <c r="D78" s="4">
        <v>0</v>
      </c>
      <c r="E78" s="4">
        <v>0</v>
      </c>
      <c r="F78" s="4">
        <v>0</v>
      </c>
      <c r="G78" s="17">
        <v>0</v>
      </c>
      <c r="H78" s="4">
        <v>0</v>
      </c>
      <c r="I78" s="4">
        <v>0</v>
      </c>
      <c r="J78" s="4">
        <v>0</v>
      </c>
      <c r="K78" s="4">
        <v>0</v>
      </c>
      <c r="L78" s="4">
        <v>0</v>
      </c>
      <c r="M78" s="4">
        <v>0</v>
      </c>
      <c r="N78" s="4">
        <v>829.66</v>
      </c>
      <c r="O78" s="17">
        <v>829.66</v>
      </c>
      <c r="P78" s="13">
        <f>(O78-O79)/O79</f>
        <v>7.8278725810015229E-2</v>
      </c>
      <c r="Q78" s="13">
        <f>O78/$O$83</f>
        <v>4.0437467048845231E-3</v>
      </c>
      <c r="R78" s="4">
        <v>60.23</v>
      </c>
    </row>
    <row r="79" spans="1:18" x14ac:dyDescent="0.3">
      <c r="A79" s="4" t="s">
        <v>11</v>
      </c>
      <c r="B79" s="4">
        <v>0</v>
      </c>
      <c r="C79" s="4">
        <v>0</v>
      </c>
      <c r="D79" s="4">
        <v>0</v>
      </c>
      <c r="E79" s="4">
        <v>0</v>
      </c>
      <c r="F79" s="4">
        <v>0</v>
      </c>
      <c r="G79" s="17">
        <v>0</v>
      </c>
      <c r="H79" s="4">
        <v>0</v>
      </c>
      <c r="I79" s="4">
        <v>0</v>
      </c>
      <c r="J79" s="4">
        <v>0</v>
      </c>
      <c r="K79" s="4">
        <v>0</v>
      </c>
      <c r="L79" s="4">
        <v>0</v>
      </c>
      <c r="M79" s="4">
        <v>0</v>
      </c>
      <c r="N79" s="4">
        <v>769.43</v>
      </c>
      <c r="O79" s="17">
        <v>769.43</v>
      </c>
      <c r="P79" s="4"/>
      <c r="Q79" s="4"/>
      <c r="R79" s="4"/>
    </row>
    <row r="80" spans="1:18" x14ac:dyDescent="0.3">
      <c r="A80" s="6" t="s">
        <v>59</v>
      </c>
      <c r="B80" s="6">
        <v>0</v>
      </c>
      <c r="C80" s="6">
        <v>0</v>
      </c>
      <c r="D80" s="6">
        <v>0</v>
      </c>
      <c r="E80" s="6">
        <v>0</v>
      </c>
      <c r="F80" s="6">
        <v>0</v>
      </c>
      <c r="G80" s="45">
        <v>0</v>
      </c>
      <c r="H80" s="6">
        <v>0</v>
      </c>
      <c r="I80" s="6">
        <v>0</v>
      </c>
      <c r="J80" s="6">
        <v>0</v>
      </c>
      <c r="K80" s="6">
        <v>0</v>
      </c>
      <c r="L80" s="6">
        <v>0</v>
      </c>
      <c r="M80" s="6">
        <v>0</v>
      </c>
      <c r="N80" s="3">
        <f>SUM(N76+N78)</f>
        <v>6917.5</v>
      </c>
      <c r="O80" s="22">
        <f>SUM(O76+O78)</f>
        <v>6917.5</v>
      </c>
      <c r="P80" s="10">
        <f>(O80-O81)/O81</f>
        <v>-3.6396156449981842E-2</v>
      </c>
      <c r="Q80" s="10">
        <f>O80/$O$83</f>
        <v>3.371576046939552E-2</v>
      </c>
      <c r="R80" s="3">
        <f>SUM(R76+R78)</f>
        <v>-261.27999999999997</v>
      </c>
    </row>
    <row r="81" spans="1:18" x14ac:dyDescent="0.3">
      <c r="A81" s="4" t="s">
        <v>35</v>
      </c>
      <c r="B81" s="4">
        <v>0</v>
      </c>
      <c r="C81" s="4">
        <v>0</v>
      </c>
      <c r="D81" s="4">
        <v>0</v>
      </c>
      <c r="E81" s="4">
        <v>0</v>
      </c>
      <c r="F81" s="4">
        <v>0</v>
      </c>
      <c r="G81" s="17">
        <v>0</v>
      </c>
      <c r="H81" s="4">
        <v>0</v>
      </c>
      <c r="I81" s="4">
        <v>0</v>
      </c>
      <c r="J81" s="4">
        <v>0</v>
      </c>
      <c r="K81" s="4">
        <v>0</v>
      </c>
      <c r="L81" s="4">
        <v>0</v>
      </c>
      <c r="M81" s="4">
        <v>0</v>
      </c>
      <c r="N81" s="1">
        <f>SUM(N77+N79)</f>
        <v>7178.7800000000007</v>
      </c>
      <c r="O81" s="23">
        <f>SUM(O77+O79)</f>
        <v>7178.7800000000007</v>
      </c>
      <c r="P81" s="4"/>
      <c r="Q81" s="4"/>
      <c r="R81" s="4"/>
    </row>
    <row r="82" spans="1:18" x14ac:dyDescent="0.3">
      <c r="A82" s="4" t="s">
        <v>36</v>
      </c>
      <c r="B82" s="4">
        <v>0</v>
      </c>
      <c r="C82" s="4">
        <v>0</v>
      </c>
      <c r="D82" s="4">
        <v>0</v>
      </c>
      <c r="E82" s="4">
        <v>0</v>
      </c>
      <c r="F82" s="4">
        <v>0</v>
      </c>
      <c r="G82" s="17">
        <v>0</v>
      </c>
      <c r="H82" s="4">
        <v>0</v>
      </c>
      <c r="I82" s="4">
        <v>0</v>
      </c>
      <c r="J82" s="4"/>
      <c r="K82" s="4"/>
      <c r="L82" s="4"/>
      <c r="M82" s="4"/>
      <c r="N82" s="10">
        <f>(N80-N81)/N81</f>
        <v>-3.6396156449981842E-2</v>
      </c>
      <c r="O82" s="24">
        <f>(O80-O81)/O81</f>
        <v>-3.6396156449981842E-2</v>
      </c>
      <c r="P82" s="4"/>
      <c r="Q82" s="4"/>
      <c r="R82" s="4"/>
    </row>
    <row r="83" spans="1:18" x14ac:dyDescent="0.3">
      <c r="A83" s="6" t="s">
        <v>46</v>
      </c>
      <c r="B83" s="11">
        <f t="shared" ref="B83:O84" si="4">SUM(B54+B72+B80)</f>
        <v>17226.36</v>
      </c>
      <c r="C83" s="11">
        <f t="shared" si="4"/>
        <v>3770.6099999999997</v>
      </c>
      <c r="D83" s="11">
        <f t="shared" si="4"/>
        <v>2741.37</v>
      </c>
      <c r="E83" s="11">
        <f t="shared" si="4"/>
        <v>1029.25</v>
      </c>
      <c r="F83" s="11">
        <f t="shared" si="4"/>
        <v>4018.3100000000004</v>
      </c>
      <c r="G83" s="25">
        <f t="shared" si="4"/>
        <v>63023.060000000005</v>
      </c>
      <c r="H83" s="11">
        <f t="shared" si="4"/>
        <v>26146.249999999996</v>
      </c>
      <c r="I83" s="11">
        <f t="shared" si="4"/>
        <v>36876.800000000003</v>
      </c>
      <c r="J83" s="11">
        <f t="shared" si="4"/>
        <v>79144.61</v>
      </c>
      <c r="K83" s="11">
        <f t="shared" si="4"/>
        <v>748.75000000000011</v>
      </c>
      <c r="L83" s="11">
        <f t="shared" si="4"/>
        <v>3963.9500000000007</v>
      </c>
      <c r="M83" s="11">
        <f t="shared" si="4"/>
        <v>6137.88</v>
      </c>
      <c r="N83" s="11">
        <f t="shared" si="4"/>
        <v>27137.580000000005</v>
      </c>
      <c r="O83" s="25">
        <f t="shared" si="4"/>
        <v>205171.11</v>
      </c>
      <c r="P83" s="10">
        <f>(O83-O84)/O84</f>
        <v>8.8325371932666166E-2</v>
      </c>
      <c r="Q83" s="10">
        <f>O83/$O$83</f>
        <v>1</v>
      </c>
      <c r="R83" s="11">
        <f t="shared" ref="R83" si="5">SUM(R54+R72+R80)</f>
        <v>16651.100000000006</v>
      </c>
    </row>
    <row r="84" spans="1:18" x14ac:dyDescent="0.3">
      <c r="A84" s="4" t="s">
        <v>35</v>
      </c>
      <c r="B84" s="12">
        <f t="shared" si="4"/>
        <v>18154.870000000003</v>
      </c>
      <c r="C84" s="12">
        <f t="shared" si="4"/>
        <v>3353.3700000000003</v>
      </c>
      <c r="D84" s="12">
        <f t="shared" si="4"/>
        <v>2541.7099999999996</v>
      </c>
      <c r="E84" s="12">
        <f t="shared" si="4"/>
        <v>811.64999999999986</v>
      </c>
      <c r="F84" s="12">
        <f t="shared" si="4"/>
        <v>3531.53</v>
      </c>
      <c r="G84" s="26">
        <f t="shared" si="4"/>
        <v>57927.56</v>
      </c>
      <c r="H84" s="12">
        <f t="shared" si="4"/>
        <v>23826.449999999997</v>
      </c>
      <c r="I84" s="12">
        <f t="shared" si="4"/>
        <v>34101.170000000006</v>
      </c>
      <c r="J84" s="12">
        <f t="shared" si="4"/>
        <v>70476.069999999992</v>
      </c>
      <c r="K84" s="12">
        <f t="shared" si="4"/>
        <v>721.11999999999989</v>
      </c>
      <c r="L84" s="12">
        <f t="shared" si="4"/>
        <v>3310.4599999999991</v>
      </c>
      <c r="M84" s="12">
        <f t="shared" si="4"/>
        <v>5326.85</v>
      </c>
      <c r="N84" s="12">
        <f t="shared" si="4"/>
        <v>25718.129999999997</v>
      </c>
      <c r="O84" s="26">
        <f t="shared" si="4"/>
        <v>188520.01000000004</v>
      </c>
      <c r="P84" s="4"/>
      <c r="Q84" s="4"/>
      <c r="R84" s="4"/>
    </row>
    <row r="85" spans="1:18" x14ac:dyDescent="0.3">
      <c r="A85" s="4" t="s">
        <v>36</v>
      </c>
      <c r="B85" s="9">
        <f t="shared" ref="B85:O85" si="6">(B83-B84)/B84</f>
        <v>-5.1143852861518804E-2</v>
      </c>
      <c r="C85" s="9">
        <f t="shared" si="6"/>
        <v>0.12442408681415987</v>
      </c>
      <c r="D85" s="9">
        <f t="shared" si="6"/>
        <v>7.8553414827026033E-2</v>
      </c>
      <c r="E85" s="9">
        <f t="shared" si="6"/>
        <v>0.26809585412431486</v>
      </c>
      <c r="F85" s="9">
        <f t="shared" si="6"/>
        <v>0.13783827406251686</v>
      </c>
      <c r="G85" s="21">
        <f t="shared" si="6"/>
        <v>8.7963311418606402E-2</v>
      </c>
      <c r="H85" s="9">
        <f t="shared" si="6"/>
        <v>9.7362385080446298E-2</v>
      </c>
      <c r="I85" s="9">
        <f t="shared" si="6"/>
        <v>8.1393981496822448E-2</v>
      </c>
      <c r="J85" s="9">
        <f t="shared" si="6"/>
        <v>0.12299976431716481</v>
      </c>
      <c r="K85" s="9">
        <f t="shared" si="6"/>
        <v>3.8315398269359091E-2</v>
      </c>
      <c r="L85" s="9">
        <f t="shared" si="6"/>
        <v>0.19740156957039257</v>
      </c>
      <c r="M85" s="9">
        <f t="shared" si="6"/>
        <v>0.15225320780573878</v>
      </c>
      <c r="N85" s="9">
        <f t="shared" si="6"/>
        <v>5.5192582042318326E-2</v>
      </c>
      <c r="O85" s="21">
        <f t="shared" si="6"/>
        <v>8.8325371932666166E-2</v>
      </c>
      <c r="P85" s="4"/>
      <c r="Q85" s="4"/>
      <c r="R85" s="4"/>
    </row>
    <row r="86" spans="1:18" x14ac:dyDescent="0.3">
      <c r="A86" s="4" t="s">
        <v>47</v>
      </c>
      <c r="B86" s="13">
        <f>B83/$O$83</f>
        <v>8.3960943624080422E-2</v>
      </c>
      <c r="C86" s="13">
        <f t="shared" ref="C86:O86" si="7">C83/$O$83</f>
        <v>1.8377879809686654E-2</v>
      </c>
      <c r="D86" s="13">
        <f t="shared" si="7"/>
        <v>1.3361384066206983E-2</v>
      </c>
      <c r="E86" s="13">
        <f t="shared" si="7"/>
        <v>5.0165444832851961E-3</v>
      </c>
      <c r="F86" s="13">
        <f t="shared" si="7"/>
        <v>1.9585164792450559E-2</v>
      </c>
      <c r="G86" s="27">
        <f t="shared" si="7"/>
        <v>0.30717316877605239</v>
      </c>
      <c r="H86" s="13">
        <f t="shared" si="7"/>
        <v>0.12743631401126601</v>
      </c>
      <c r="I86" s="13">
        <f t="shared" si="7"/>
        <v>0.17973680602498082</v>
      </c>
      <c r="J86" s="13">
        <f t="shared" si="7"/>
        <v>0.38574928994632823</v>
      </c>
      <c r="K86" s="13">
        <f t="shared" si="7"/>
        <v>3.6493929384112615E-3</v>
      </c>
      <c r="L86" s="13">
        <f t="shared" si="7"/>
        <v>1.9320215209636487E-2</v>
      </c>
      <c r="M86" s="13">
        <f t="shared" si="7"/>
        <v>2.9915907751339847E-2</v>
      </c>
      <c r="N86" s="13">
        <f t="shared" si="7"/>
        <v>0.13226803715201427</v>
      </c>
      <c r="O86" s="27">
        <f t="shared" si="7"/>
        <v>1</v>
      </c>
      <c r="P86" s="4"/>
      <c r="Q86" s="4"/>
      <c r="R86" s="4"/>
    </row>
    <row r="87" spans="1:18" x14ac:dyDescent="0.3">
      <c r="A87" s="4" t="s">
        <v>48</v>
      </c>
      <c r="B87" s="13">
        <f>B84/$O$84</f>
        <v>9.6302084855607636E-2</v>
      </c>
      <c r="C87" s="13">
        <f t="shared" ref="C87:O87" si="8">C84/$O$84</f>
        <v>1.778787302207336E-2</v>
      </c>
      <c r="D87" s="13">
        <f t="shared" si="8"/>
        <v>1.3482441466027924E-2</v>
      </c>
      <c r="E87" s="13">
        <f t="shared" si="8"/>
        <v>4.3053785112784565E-3</v>
      </c>
      <c r="F87" s="13">
        <f t="shared" si="8"/>
        <v>1.8732918590445648E-2</v>
      </c>
      <c r="G87" s="27">
        <f t="shared" si="8"/>
        <v>0.30727539214537486</v>
      </c>
      <c r="H87" s="13">
        <f t="shared" si="8"/>
        <v>0.12638684880188578</v>
      </c>
      <c r="I87" s="13">
        <f t="shared" si="8"/>
        <v>0.18088886161209095</v>
      </c>
      <c r="J87" s="13">
        <f t="shared" si="8"/>
        <v>0.37383867102489532</v>
      </c>
      <c r="K87" s="13">
        <f t="shared" si="8"/>
        <v>3.8251642358813781E-3</v>
      </c>
      <c r="L87" s="13">
        <f t="shared" si="8"/>
        <v>1.7560257926996708E-2</v>
      </c>
      <c r="M87" s="13">
        <f t="shared" si="8"/>
        <v>2.8256151694454074E-2</v>
      </c>
      <c r="N87" s="13">
        <f t="shared" si="8"/>
        <v>0.13642122128043591</v>
      </c>
      <c r="O87" s="27">
        <f t="shared" si="8"/>
        <v>1</v>
      </c>
      <c r="P87" s="4"/>
      <c r="Q87" s="4"/>
      <c r="R87" s="4"/>
    </row>
    <row r="88" spans="1:18" x14ac:dyDescent="0.3">
      <c r="O88" s="28"/>
    </row>
    <row r="89" spans="1:18" ht="43.8" customHeight="1" x14ac:dyDescent="0.3">
      <c r="A89" s="49" t="s">
        <v>75</v>
      </c>
      <c r="B89" s="49"/>
      <c r="C89" s="49"/>
      <c r="D89" s="49"/>
      <c r="E89" s="49"/>
      <c r="F89" s="49"/>
      <c r="G89" s="49"/>
      <c r="H89" s="49"/>
      <c r="I89" s="49"/>
      <c r="J89" s="49"/>
      <c r="K89" s="49"/>
      <c r="L89" s="49"/>
      <c r="M89" s="49"/>
      <c r="N89" s="49"/>
      <c r="O89" s="49"/>
      <c r="P89" s="49"/>
      <c r="Q89" s="49"/>
      <c r="R89" s="49"/>
    </row>
    <row r="90" spans="1:18" ht="15" thickBot="1" x14ac:dyDescent="0.35">
      <c r="O90" s="28"/>
    </row>
    <row r="91" spans="1:18" ht="17.399999999999999" thickBot="1" x14ac:dyDescent="0.35">
      <c r="A91" s="39"/>
      <c r="B91" s="38"/>
      <c r="C91" s="38"/>
      <c r="D91" s="38"/>
      <c r="E91" s="38"/>
      <c r="F91" s="38"/>
      <c r="G91" s="46"/>
      <c r="H91" s="38"/>
      <c r="I91" s="38"/>
      <c r="J91" s="38"/>
      <c r="K91" s="38"/>
      <c r="L91" s="38"/>
      <c r="M91" s="38"/>
      <c r="N91" s="38"/>
      <c r="O91" s="38"/>
      <c r="P91" s="38"/>
      <c r="Q91" s="38"/>
      <c r="R91" s="38"/>
    </row>
    <row r="92" spans="1:18" ht="17.399999999999999" thickBot="1" x14ac:dyDescent="0.35">
      <c r="A92" s="39"/>
      <c r="B92" s="38"/>
      <c r="C92" s="38"/>
      <c r="D92" s="38"/>
      <c r="E92" s="38"/>
      <c r="F92" s="38"/>
      <c r="G92" s="46"/>
      <c r="H92" s="38"/>
      <c r="I92" s="38"/>
      <c r="J92" s="38"/>
      <c r="K92" s="38"/>
      <c r="L92" s="38"/>
      <c r="M92" s="38"/>
      <c r="N92" s="38"/>
      <c r="O92" s="38"/>
      <c r="P92" s="38"/>
      <c r="Q92" s="38"/>
      <c r="R92" s="38"/>
    </row>
    <row r="93" spans="1:18" ht="17.399999999999999" thickBot="1" x14ac:dyDescent="0.35">
      <c r="A93" s="39"/>
      <c r="B93" s="38"/>
      <c r="C93" s="38"/>
      <c r="D93" s="38"/>
      <c r="E93" s="38"/>
      <c r="F93" s="38"/>
      <c r="G93" s="46"/>
      <c r="H93" s="38"/>
      <c r="I93" s="38"/>
      <c r="J93" s="38"/>
      <c r="K93" s="38"/>
      <c r="L93" s="38"/>
      <c r="M93" s="38"/>
      <c r="N93" s="38"/>
      <c r="O93" s="38"/>
      <c r="P93" s="38"/>
      <c r="Q93" s="38"/>
      <c r="R93" s="38"/>
    </row>
    <row r="94" spans="1:18" ht="17.399999999999999" thickBot="1" x14ac:dyDescent="0.35">
      <c r="A94" s="39"/>
      <c r="B94" s="38"/>
      <c r="C94" s="38"/>
      <c r="D94" s="38"/>
      <c r="E94" s="38"/>
      <c r="F94" s="38"/>
      <c r="G94" s="46"/>
      <c r="H94" s="38"/>
      <c r="I94" s="38"/>
      <c r="J94" s="38"/>
      <c r="K94" s="38"/>
      <c r="L94" s="38"/>
      <c r="M94" s="38"/>
      <c r="N94" s="38"/>
      <c r="O94" s="38"/>
      <c r="P94" s="38"/>
      <c r="Q94" s="38"/>
      <c r="R94" s="38"/>
    </row>
    <row r="95" spans="1:18" ht="17.399999999999999" thickBot="1" x14ac:dyDescent="0.35">
      <c r="A95" s="40"/>
      <c r="B95" s="41"/>
      <c r="C95" s="41"/>
      <c r="D95" s="41"/>
      <c r="E95" s="41"/>
      <c r="F95" s="41"/>
      <c r="G95" s="47"/>
      <c r="H95" s="41"/>
      <c r="I95" s="41"/>
      <c r="J95" s="41"/>
      <c r="K95" s="41"/>
      <c r="L95" s="41"/>
      <c r="M95" s="41"/>
      <c r="N95" s="41"/>
      <c r="O95" s="41"/>
      <c r="P95" s="41"/>
      <c r="Q95" s="41"/>
      <c r="R95" s="41"/>
    </row>
    <row r="96" spans="1:18" x14ac:dyDescent="0.3">
      <c r="A96" s="42"/>
      <c r="O96"/>
    </row>
    <row r="97" spans="1:15" x14ac:dyDescent="0.3">
      <c r="A97" s="43"/>
      <c r="O97"/>
    </row>
    <row r="98" spans="1:15" x14ac:dyDescent="0.3">
      <c r="A98" s="44"/>
      <c r="O98"/>
    </row>
    <row r="99" spans="1:15" x14ac:dyDescent="0.3">
      <c r="O99" s="28"/>
    </row>
    <row r="100" spans="1:15" x14ac:dyDescent="0.3">
      <c r="O100" s="28"/>
    </row>
    <row r="101" spans="1:15" x14ac:dyDescent="0.3">
      <c r="O101" s="28"/>
    </row>
    <row r="102" spans="1:15" x14ac:dyDescent="0.3">
      <c r="O102" s="28"/>
    </row>
    <row r="103" spans="1:15" x14ac:dyDescent="0.3">
      <c r="O103" s="28"/>
    </row>
    <row r="104" spans="1:15" x14ac:dyDescent="0.3">
      <c r="O104" s="28"/>
    </row>
    <row r="105" spans="1:15" x14ac:dyDescent="0.3">
      <c r="O105" s="28"/>
    </row>
    <row r="106" spans="1:15" x14ac:dyDescent="0.3">
      <c r="O106" s="28"/>
    </row>
    <row r="107" spans="1:15" x14ac:dyDescent="0.3">
      <c r="O107" s="28"/>
    </row>
    <row r="108" spans="1:15" x14ac:dyDescent="0.3">
      <c r="O108" s="28"/>
    </row>
    <row r="109" spans="1:15" x14ac:dyDescent="0.3">
      <c r="O109" s="28"/>
    </row>
    <row r="110" spans="1:15" x14ac:dyDescent="0.3">
      <c r="O110" s="28"/>
    </row>
    <row r="111" spans="1:15" x14ac:dyDescent="0.3">
      <c r="O111" s="28"/>
    </row>
    <row r="112" spans="1:15" x14ac:dyDescent="0.3">
      <c r="O112" s="28"/>
    </row>
    <row r="113" spans="15:15" x14ac:dyDescent="0.3">
      <c r="O113" s="28"/>
    </row>
    <row r="114" spans="15:15" x14ac:dyDescent="0.3">
      <c r="O114" s="28"/>
    </row>
    <row r="115" spans="15:15" x14ac:dyDescent="0.3">
      <c r="O115" s="28"/>
    </row>
    <row r="116" spans="15:15" x14ac:dyDescent="0.3">
      <c r="O116" s="28"/>
    </row>
    <row r="117" spans="15:15" x14ac:dyDescent="0.3">
      <c r="O117" s="28"/>
    </row>
    <row r="118" spans="15:15" x14ac:dyDescent="0.3">
      <c r="O118" s="28"/>
    </row>
    <row r="119" spans="15:15" x14ac:dyDescent="0.3">
      <c r="O119" s="28"/>
    </row>
    <row r="120" spans="15:15" x14ac:dyDescent="0.3">
      <c r="O120" s="28"/>
    </row>
    <row r="121" spans="15:15" x14ac:dyDescent="0.3">
      <c r="O121" s="28"/>
    </row>
    <row r="122" spans="15:15" x14ac:dyDescent="0.3">
      <c r="O122" s="28"/>
    </row>
    <row r="123" spans="15:15" x14ac:dyDescent="0.3">
      <c r="O123" s="28"/>
    </row>
    <row r="124" spans="15:15" x14ac:dyDescent="0.3">
      <c r="O124" s="28"/>
    </row>
    <row r="125" spans="15:15" x14ac:dyDescent="0.3">
      <c r="O125" s="28"/>
    </row>
    <row r="126" spans="15:15" x14ac:dyDescent="0.3">
      <c r="O126" s="28"/>
    </row>
    <row r="127" spans="15:15" x14ac:dyDescent="0.3">
      <c r="O127" s="28"/>
    </row>
    <row r="128" spans="15:15" x14ac:dyDescent="0.3">
      <c r="O128" s="28"/>
    </row>
    <row r="129" spans="15:15" x14ac:dyDescent="0.3">
      <c r="O129" s="28"/>
    </row>
    <row r="130" spans="15:15" x14ac:dyDescent="0.3">
      <c r="O130" s="28"/>
    </row>
    <row r="131" spans="15:15" x14ac:dyDescent="0.3">
      <c r="O131" s="28"/>
    </row>
    <row r="132" spans="15:15" x14ac:dyDescent="0.3">
      <c r="O132" s="28"/>
    </row>
    <row r="133" spans="15:15" x14ac:dyDescent="0.3">
      <c r="O133" s="28"/>
    </row>
    <row r="134" spans="15:15" x14ac:dyDescent="0.3">
      <c r="O134" s="28"/>
    </row>
    <row r="135" spans="15:15" x14ac:dyDescent="0.3">
      <c r="O135" s="28"/>
    </row>
    <row r="136" spans="15:15" x14ac:dyDescent="0.3">
      <c r="O136" s="28"/>
    </row>
    <row r="137" spans="15:15" x14ac:dyDescent="0.3">
      <c r="O137" s="28"/>
    </row>
    <row r="138" spans="15:15" x14ac:dyDescent="0.3">
      <c r="O138" s="28"/>
    </row>
    <row r="139" spans="15:15" x14ac:dyDescent="0.3">
      <c r="O139" s="28"/>
    </row>
    <row r="140" spans="15:15" x14ac:dyDescent="0.3">
      <c r="O140" s="28"/>
    </row>
    <row r="141" spans="15:15" x14ac:dyDescent="0.3">
      <c r="O141" s="28"/>
    </row>
    <row r="142" spans="15:15" x14ac:dyDescent="0.3">
      <c r="O142" s="28"/>
    </row>
    <row r="143" spans="15:15" x14ac:dyDescent="0.3">
      <c r="O143" s="28"/>
    </row>
    <row r="144" spans="15:15" x14ac:dyDescent="0.3">
      <c r="O144" s="28"/>
    </row>
    <row r="145" spans="15:15" x14ac:dyDescent="0.3">
      <c r="O145" s="28"/>
    </row>
    <row r="146" spans="15:15" x14ac:dyDescent="0.3">
      <c r="O146" s="28"/>
    </row>
    <row r="147" spans="15:15" x14ac:dyDescent="0.3">
      <c r="O147" s="28"/>
    </row>
    <row r="148" spans="15:15" x14ac:dyDescent="0.3">
      <c r="O148" s="28"/>
    </row>
    <row r="149" spans="15:15" x14ac:dyDescent="0.3">
      <c r="O149" s="28"/>
    </row>
    <row r="150" spans="15:15" x14ac:dyDescent="0.3">
      <c r="O150" s="28"/>
    </row>
    <row r="151" spans="15:15" x14ac:dyDescent="0.3">
      <c r="O151" s="28"/>
    </row>
    <row r="152" spans="15:15" x14ac:dyDescent="0.3">
      <c r="O152" s="28"/>
    </row>
    <row r="153" spans="15:15" x14ac:dyDescent="0.3">
      <c r="O153" s="28"/>
    </row>
    <row r="154" spans="15:15" x14ac:dyDescent="0.3">
      <c r="O154" s="28"/>
    </row>
    <row r="155" spans="15:15" x14ac:dyDescent="0.3">
      <c r="O155" s="28"/>
    </row>
    <row r="156" spans="15:15" x14ac:dyDescent="0.3">
      <c r="O156" s="28"/>
    </row>
    <row r="157" spans="15:15" x14ac:dyDescent="0.3">
      <c r="O157" s="28"/>
    </row>
    <row r="158" spans="15:15" x14ac:dyDescent="0.3">
      <c r="O158" s="28"/>
    </row>
    <row r="159" spans="15:15" x14ac:dyDescent="0.3">
      <c r="O159" s="28"/>
    </row>
    <row r="160" spans="15:15" x14ac:dyDescent="0.3">
      <c r="O160" s="28"/>
    </row>
    <row r="161" spans="15:15" x14ac:dyDescent="0.3">
      <c r="O161" s="28"/>
    </row>
    <row r="162" spans="15:15" x14ac:dyDescent="0.3">
      <c r="O162" s="28"/>
    </row>
    <row r="163" spans="15:15" x14ac:dyDescent="0.3">
      <c r="O163" s="28"/>
    </row>
    <row r="164" spans="15:15" x14ac:dyDescent="0.3">
      <c r="O164" s="28"/>
    </row>
    <row r="165" spans="15:15" x14ac:dyDescent="0.3">
      <c r="O165" s="28"/>
    </row>
    <row r="166" spans="15:15" x14ac:dyDescent="0.3">
      <c r="O166" s="28"/>
    </row>
    <row r="167" spans="15:15" x14ac:dyDescent="0.3">
      <c r="O167" s="28"/>
    </row>
    <row r="168" spans="15:15" x14ac:dyDescent="0.3">
      <c r="O168" s="28"/>
    </row>
    <row r="169" spans="15:15" x14ac:dyDescent="0.3">
      <c r="O169" s="28"/>
    </row>
    <row r="170" spans="15:15" x14ac:dyDescent="0.3">
      <c r="O170" s="28"/>
    </row>
    <row r="171" spans="15:15" x14ac:dyDescent="0.3">
      <c r="O171" s="28"/>
    </row>
    <row r="172" spans="15:15" x14ac:dyDescent="0.3">
      <c r="O172" s="28"/>
    </row>
    <row r="173" spans="15:15" x14ac:dyDescent="0.3">
      <c r="O173" s="28"/>
    </row>
    <row r="174" spans="15:15" x14ac:dyDescent="0.3">
      <c r="O174" s="28"/>
    </row>
    <row r="175" spans="15:15" x14ac:dyDescent="0.3">
      <c r="O175" s="28"/>
    </row>
    <row r="176" spans="15:15" x14ac:dyDescent="0.3">
      <c r="O176" s="28"/>
    </row>
    <row r="177" spans="15:15" x14ac:dyDescent="0.3">
      <c r="O177" s="28"/>
    </row>
    <row r="178" spans="15:15" x14ac:dyDescent="0.3">
      <c r="O178" s="28"/>
    </row>
    <row r="179" spans="15:15" x14ac:dyDescent="0.3">
      <c r="O179" s="28"/>
    </row>
    <row r="180" spans="15:15" x14ac:dyDescent="0.3">
      <c r="O180" s="28"/>
    </row>
    <row r="181" spans="15:15" x14ac:dyDescent="0.3">
      <c r="O181" s="28"/>
    </row>
    <row r="182" spans="15:15" x14ac:dyDescent="0.3">
      <c r="O182" s="28"/>
    </row>
    <row r="183" spans="15:15" x14ac:dyDescent="0.3">
      <c r="O183" s="28"/>
    </row>
    <row r="184" spans="15:15" x14ac:dyDescent="0.3">
      <c r="O184" s="28"/>
    </row>
    <row r="185" spans="15:15" x14ac:dyDescent="0.3">
      <c r="O185" s="28"/>
    </row>
    <row r="186" spans="15:15" x14ac:dyDescent="0.3">
      <c r="O186" s="28"/>
    </row>
    <row r="187" spans="15:15" x14ac:dyDescent="0.3">
      <c r="O187" s="28"/>
    </row>
    <row r="188" spans="15:15" x14ac:dyDescent="0.3">
      <c r="O188" s="28"/>
    </row>
    <row r="189" spans="15:15" x14ac:dyDescent="0.3">
      <c r="O189" s="28"/>
    </row>
    <row r="190" spans="15:15" x14ac:dyDescent="0.3">
      <c r="O190" s="28"/>
    </row>
    <row r="191" spans="15:15" x14ac:dyDescent="0.3">
      <c r="O191" s="28"/>
    </row>
    <row r="192" spans="15:15" x14ac:dyDescent="0.3">
      <c r="O192" s="28"/>
    </row>
    <row r="193" spans="15:15" x14ac:dyDescent="0.3">
      <c r="O193" s="28"/>
    </row>
    <row r="194" spans="15:15" x14ac:dyDescent="0.3">
      <c r="O194" s="28"/>
    </row>
    <row r="195" spans="15:15" x14ac:dyDescent="0.3">
      <c r="O195" s="28"/>
    </row>
    <row r="196" spans="15:15" x14ac:dyDescent="0.3">
      <c r="O196" s="28"/>
    </row>
    <row r="197" spans="15:15" x14ac:dyDescent="0.3">
      <c r="O197" s="28"/>
    </row>
    <row r="198" spans="15:15" x14ac:dyDescent="0.3">
      <c r="O198" s="28"/>
    </row>
    <row r="199" spans="15:15" x14ac:dyDescent="0.3">
      <c r="O199" s="28"/>
    </row>
    <row r="200" spans="15:15" x14ac:dyDescent="0.3">
      <c r="O200" s="28"/>
    </row>
    <row r="201" spans="15:15" x14ac:dyDescent="0.3">
      <c r="O201" s="28"/>
    </row>
    <row r="202" spans="15:15" x14ac:dyDescent="0.3">
      <c r="O202" s="28"/>
    </row>
    <row r="203" spans="15:15" x14ac:dyDescent="0.3">
      <c r="O203" s="28"/>
    </row>
    <row r="204" spans="15:15" x14ac:dyDescent="0.3">
      <c r="O204" s="28"/>
    </row>
    <row r="205" spans="15:15" x14ac:dyDescent="0.3">
      <c r="O205" s="28"/>
    </row>
    <row r="206" spans="15:15" x14ac:dyDescent="0.3">
      <c r="O206" s="28"/>
    </row>
    <row r="207" spans="15:15" x14ac:dyDescent="0.3">
      <c r="O207" s="28"/>
    </row>
    <row r="208" spans="15:15" x14ac:dyDescent="0.3">
      <c r="O208" s="28"/>
    </row>
    <row r="209" spans="15:15" x14ac:dyDescent="0.3">
      <c r="O209" s="28"/>
    </row>
    <row r="210" spans="15:15" x14ac:dyDescent="0.3">
      <c r="O210" s="28"/>
    </row>
    <row r="211" spans="15:15" x14ac:dyDescent="0.3">
      <c r="O211" s="28"/>
    </row>
    <row r="212" spans="15:15" x14ac:dyDescent="0.3">
      <c r="O212" s="28"/>
    </row>
    <row r="213" spans="15:15" x14ac:dyDescent="0.3">
      <c r="O213" s="28"/>
    </row>
    <row r="214" spans="15:15" x14ac:dyDescent="0.3">
      <c r="O214" s="28"/>
    </row>
    <row r="215" spans="15:15" x14ac:dyDescent="0.3">
      <c r="O215" s="28"/>
    </row>
    <row r="216" spans="15:15" x14ac:dyDescent="0.3">
      <c r="O216" s="28"/>
    </row>
    <row r="217" spans="15:15" x14ac:dyDescent="0.3">
      <c r="O217" s="28"/>
    </row>
    <row r="218" spans="15:15" x14ac:dyDescent="0.3">
      <c r="O218" s="28"/>
    </row>
    <row r="219" spans="15:15" x14ac:dyDescent="0.3">
      <c r="O219" s="28"/>
    </row>
    <row r="220" spans="15:15" x14ac:dyDescent="0.3">
      <c r="O220" s="28"/>
    </row>
    <row r="221" spans="15:15" x14ac:dyDescent="0.3">
      <c r="O221" s="28"/>
    </row>
    <row r="222" spans="15:15" x14ac:dyDescent="0.3">
      <c r="O222" s="28"/>
    </row>
    <row r="223" spans="15:15" x14ac:dyDescent="0.3">
      <c r="O223" s="28"/>
    </row>
    <row r="224" spans="15:15" x14ac:dyDescent="0.3">
      <c r="O224" s="28"/>
    </row>
    <row r="225" spans="15:15" x14ac:dyDescent="0.3">
      <c r="O225" s="28"/>
    </row>
    <row r="226" spans="15:15" x14ac:dyDescent="0.3">
      <c r="O226" s="28"/>
    </row>
    <row r="227" spans="15:15" x14ac:dyDescent="0.3">
      <c r="O227" s="28"/>
    </row>
    <row r="228" spans="15:15" x14ac:dyDescent="0.3">
      <c r="O228" s="28"/>
    </row>
    <row r="229" spans="15:15" x14ac:dyDescent="0.3">
      <c r="O229" s="28"/>
    </row>
    <row r="230" spans="15:15" x14ac:dyDescent="0.3">
      <c r="O230" s="28"/>
    </row>
    <row r="231" spans="15:15" x14ac:dyDescent="0.3">
      <c r="O231" s="28"/>
    </row>
    <row r="232" spans="15:15" x14ac:dyDescent="0.3">
      <c r="O232" s="28"/>
    </row>
    <row r="233" spans="15:15" x14ac:dyDescent="0.3">
      <c r="O233" s="28"/>
    </row>
    <row r="234" spans="15:15" x14ac:dyDescent="0.3">
      <c r="O234" s="28"/>
    </row>
    <row r="235" spans="15:15" x14ac:dyDescent="0.3">
      <c r="O235" s="28"/>
    </row>
    <row r="236" spans="15:15" x14ac:dyDescent="0.3">
      <c r="O236" s="28"/>
    </row>
    <row r="237" spans="15:15" x14ac:dyDescent="0.3">
      <c r="O237" s="28"/>
    </row>
    <row r="238" spans="15:15" x14ac:dyDescent="0.3">
      <c r="O238" s="28"/>
    </row>
    <row r="239" spans="15:15" x14ac:dyDescent="0.3">
      <c r="O239" s="28"/>
    </row>
    <row r="240" spans="15:15" x14ac:dyDescent="0.3">
      <c r="O240" s="28"/>
    </row>
    <row r="241" spans="15:15" x14ac:dyDescent="0.3">
      <c r="O241" s="28"/>
    </row>
    <row r="242" spans="15:15" x14ac:dyDescent="0.3">
      <c r="O242" s="28"/>
    </row>
    <row r="243" spans="15:15" x14ac:dyDescent="0.3">
      <c r="O243" s="28"/>
    </row>
    <row r="244" spans="15:15" x14ac:dyDescent="0.3">
      <c r="O244" s="28"/>
    </row>
    <row r="245" spans="15:15" x14ac:dyDescent="0.3">
      <c r="O245" s="28"/>
    </row>
    <row r="246" spans="15:15" x14ac:dyDescent="0.3">
      <c r="O246" s="28"/>
    </row>
    <row r="247" spans="15:15" x14ac:dyDescent="0.3">
      <c r="O247" s="28"/>
    </row>
    <row r="248" spans="15:15" x14ac:dyDescent="0.3">
      <c r="O248" s="28"/>
    </row>
    <row r="249" spans="15:15" x14ac:dyDescent="0.3">
      <c r="O249" s="28"/>
    </row>
    <row r="250" spans="15:15" x14ac:dyDescent="0.3">
      <c r="O250" s="28"/>
    </row>
    <row r="251" spans="15:15" x14ac:dyDescent="0.3">
      <c r="O251" s="28"/>
    </row>
    <row r="252" spans="15:15" x14ac:dyDescent="0.3">
      <c r="O252" s="28"/>
    </row>
    <row r="253" spans="15:15" x14ac:dyDescent="0.3">
      <c r="O253" s="28"/>
    </row>
    <row r="254" spans="15:15" x14ac:dyDescent="0.3">
      <c r="O254" s="28"/>
    </row>
    <row r="255" spans="15:15" x14ac:dyDescent="0.3">
      <c r="O255" s="28"/>
    </row>
    <row r="256" spans="15:15" x14ac:dyDescent="0.3">
      <c r="O256" s="28"/>
    </row>
    <row r="257" spans="15:15" x14ac:dyDescent="0.3">
      <c r="O257" s="28"/>
    </row>
    <row r="258" spans="15:15" x14ac:dyDescent="0.3">
      <c r="O258" s="28"/>
    </row>
    <row r="259" spans="15:15" x14ac:dyDescent="0.3">
      <c r="O259" s="28"/>
    </row>
    <row r="260" spans="15:15" x14ac:dyDescent="0.3">
      <c r="O260" s="28"/>
    </row>
    <row r="261" spans="15:15" x14ac:dyDescent="0.3">
      <c r="O261" s="28"/>
    </row>
    <row r="262" spans="15:15" x14ac:dyDescent="0.3">
      <c r="O262" s="28"/>
    </row>
    <row r="263" spans="15:15" x14ac:dyDescent="0.3">
      <c r="O263" s="28"/>
    </row>
    <row r="264" spans="15:15" x14ac:dyDescent="0.3">
      <c r="O264" s="28"/>
    </row>
    <row r="265" spans="15:15" x14ac:dyDescent="0.3">
      <c r="O265" s="28"/>
    </row>
    <row r="266" spans="15:15" x14ac:dyDescent="0.3">
      <c r="O266" s="28"/>
    </row>
    <row r="267" spans="15:15" x14ac:dyDescent="0.3">
      <c r="O267" s="28"/>
    </row>
    <row r="268" spans="15:15" x14ac:dyDescent="0.3">
      <c r="O268" s="28"/>
    </row>
    <row r="269" spans="15:15" x14ac:dyDescent="0.3">
      <c r="O269" s="28"/>
    </row>
    <row r="270" spans="15:15" x14ac:dyDescent="0.3">
      <c r="O270" s="28"/>
    </row>
    <row r="271" spans="15:15" x14ac:dyDescent="0.3">
      <c r="O271" s="28"/>
    </row>
    <row r="272" spans="15:15" x14ac:dyDescent="0.3">
      <c r="O272" s="28"/>
    </row>
    <row r="273" spans="15:15" x14ac:dyDescent="0.3">
      <c r="O273" s="28"/>
    </row>
    <row r="274" spans="15:15" x14ac:dyDescent="0.3">
      <c r="O274" s="28"/>
    </row>
    <row r="275" spans="15:15" x14ac:dyDescent="0.3">
      <c r="O275" s="28"/>
    </row>
    <row r="276" spans="15:15" x14ac:dyDescent="0.3">
      <c r="O276" s="28"/>
    </row>
    <row r="277" spans="15:15" x14ac:dyDescent="0.3">
      <c r="O277" s="28"/>
    </row>
    <row r="278" spans="15:15" x14ac:dyDescent="0.3">
      <c r="O278" s="28"/>
    </row>
    <row r="279" spans="15:15" x14ac:dyDescent="0.3">
      <c r="O279" s="28"/>
    </row>
    <row r="280" spans="15:15" x14ac:dyDescent="0.3">
      <c r="O280" s="28"/>
    </row>
    <row r="281" spans="15:15" x14ac:dyDescent="0.3">
      <c r="O281" s="28"/>
    </row>
    <row r="282" spans="15:15" x14ac:dyDescent="0.3">
      <c r="O282" s="28"/>
    </row>
    <row r="283" spans="15:15" x14ac:dyDescent="0.3">
      <c r="O283" s="28"/>
    </row>
    <row r="284" spans="15:15" x14ac:dyDescent="0.3">
      <c r="O284" s="28"/>
    </row>
    <row r="285" spans="15:15" x14ac:dyDescent="0.3">
      <c r="O285" s="28"/>
    </row>
    <row r="286" spans="15:15" x14ac:dyDescent="0.3">
      <c r="O286" s="28"/>
    </row>
    <row r="287" spans="15:15" x14ac:dyDescent="0.3">
      <c r="O287" s="28"/>
    </row>
    <row r="288" spans="15:15" x14ac:dyDescent="0.3">
      <c r="O288" s="28"/>
    </row>
    <row r="289" spans="15:15" x14ac:dyDescent="0.3">
      <c r="O289" s="28"/>
    </row>
    <row r="290" spans="15:15" x14ac:dyDescent="0.3">
      <c r="O290" s="28"/>
    </row>
    <row r="291" spans="15:15" x14ac:dyDescent="0.3">
      <c r="O291" s="28"/>
    </row>
    <row r="292" spans="15:15" x14ac:dyDescent="0.3">
      <c r="O292" s="28"/>
    </row>
    <row r="293" spans="15:15" x14ac:dyDescent="0.3">
      <c r="O293" s="28"/>
    </row>
    <row r="294" spans="15:15" x14ac:dyDescent="0.3">
      <c r="O294" s="28"/>
    </row>
    <row r="295" spans="15:15" x14ac:dyDescent="0.3">
      <c r="O295" s="28"/>
    </row>
    <row r="296" spans="15:15" x14ac:dyDescent="0.3">
      <c r="O296" s="28"/>
    </row>
    <row r="297" spans="15:15" x14ac:dyDescent="0.3">
      <c r="O297" s="28"/>
    </row>
    <row r="298" spans="15:15" x14ac:dyDescent="0.3">
      <c r="O298" s="28"/>
    </row>
    <row r="299" spans="15:15" x14ac:dyDescent="0.3">
      <c r="O299" s="28"/>
    </row>
    <row r="300" spans="15:15" x14ac:dyDescent="0.3">
      <c r="O300" s="28"/>
    </row>
    <row r="301" spans="15:15" x14ac:dyDescent="0.3">
      <c r="O301" s="28"/>
    </row>
    <row r="302" spans="15:15" x14ac:dyDescent="0.3">
      <c r="O302" s="28"/>
    </row>
    <row r="303" spans="15:15" x14ac:dyDescent="0.3">
      <c r="O303" s="28"/>
    </row>
    <row r="304" spans="15:15" x14ac:dyDescent="0.3">
      <c r="O304" s="28"/>
    </row>
    <row r="305" spans="15:15" x14ac:dyDescent="0.3">
      <c r="O305" s="28"/>
    </row>
    <row r="306" spans="15:15" x14ac:dyDescent="0.3">
      <c r="O306" s="28"/>
    </row>
    <row r="307" spans="15:15" x14ac:dyDescent="0.3">
      <c r="O307" s="28"/>
    </row>
    <row r="308" spans="15:15" x14ac:dyDescent="0.3">
      <c r="O308" s="28"/>
    </row>
    <row r="309" spans="15:15" x14ac:dyDescent="0.3">
      <c r="O309" s="28"/>
    </row>
    <row r="310" spans="15:15" x14ac:dyDescent="0.3">
      <c r="O310" s="28"/>
    </row>
    <row r="311" spans="15:15" x14ac:dyDescent="0.3">
      <c r="O311" s="28"/>
    </row>
    <row r="312" spans="15:15" x14ac:dyDescent="0.3">
      <c r="O312" s="28"/>
    </row>
    <row r="313" spans="15:15" x14ac:dyDescent="0.3">
      <c r="O313" s="28"/>
    </row>
    <row r="314" spans="15:15" x14ac:dyDescent="0.3">
      <c r="O314" s="28"/>
    </row>
    <row r="315" spans="15:15" x14ac:dyDescent="0.3">
      <c r="O315" s="28"/>
    </row>
    <row r="316" spans="15:15" x14ac:dyDescent="0.3">
      <c r="O316" s="28"/>
    </row>
    <row r="317" spans="15:15" x14ac:dyDescent="0.3">
      <c r="O317" s="28"/>
    </row>
    <row r="318" spans="15:15" x14ac:dyDescent="0.3">
      <c r="O318" s="28"/>
    </row>
    <row r="319" spans="15:15" x14ac:dyDescent="0.3">
      <c r="O319" s="28"/>
    </row>
    <row r="320" spans="15:15" x14ac:dyDescent="0.3">
      <c r="O320" s="28"/>
    </row>
    <row r="321" spans="15:15" x14ac:dyDescent="0.3">
      <c r="O321" s="28"/>
    </row>
    <row r="322" spans="15:15" x14ac:dyDescent="0.3">
      <c r="O322" s="28"/>
    </row>
    <row r="323" spans="15:15" x14ac:dyDescent="0.3">
      <c r="O323" s="28"/>
    </row>
    <row r="324" spans="15:15" x14ac:dyDescent="0.3">
      <c r="O324" s="28"/>
    </row>
    <row r="325" spans="15:15" x14ac:dyDescent="0.3">
      <c r="O325" s="28"/>
    </row>
    <row r="326" spans="15:15" x14ac:dyDescent="0.3">
      <c r="O326" s="28"/>
    </row>
    <row r="327" spans="15:15" x14ac:dyDescent="0.3">
      <c r="O327" s="28"/>
    </row>
    <row r="328" spans="15:15" x14ac:dyDescent="0.3">
      <c r="O328" s="28"/>
    </row>
    <row r="329" spans="15:15" x14ac:dyDescent="0.3">
      <c r="O329" s="28"/>
    </row>
    <row r="330" spans="15:15" x14ac:dyDescent="0.3">
      <c r="O330" s="28"/>
    </row>
    <row r="331" spans="15:15" x14ac:dyDescent="0.3">
      <c r="O331" s="28"/>
    </row>
    <row r="332" spans="15:15" x14ac:dyDescent="0.3">
      <c r="O332" s="28"/>
    </row>
    <row r="333" spans="15:15" x14ac:dyDescent="0.3">
      <c r="O333" s="28"/>
    </row>
    <row r="334" spans="15:15" x14ac:dyDescent="0.3">
      <c r="O334" s="28"/>
    </row>
    <row r="335" spans="15:15" x14ac:dyDescent="0.3">
      <c r="O335" s="28"/>
    </row>
    <row r="336" spans="15:15" x14ac:dyDescent="0.3">
      <c r="O336" s="28"/>
    </row>
    <row r="337" spans="15:15" x14ac:dyDescent="0.3">
      <c r="O337" s="28"/>
    </row>
    <row r="338" spans="15:15" x14ac:dyDescent="0.3">
      <c r="O338" s="28"/>
    </row>
    <row r="339" spans="15:15" x14ac:dyDescent="0.3">
      <c r="O339" s="28"/>
    </row>
    <row r="340" spans="15:15" x14ac:dyDescent="0.3">
      <c r="O340" s="28"/>
    </row>
    <row r="341" spans="15:15" x14ac:dyDescent="0.3">
      <c r="O341" s="28"/>
    </row>
    <row r="342" spans="15:15" x14ac:dyDescent="0.3">
      <c r="O342" s="28"/>
    </row>
    <row r="343" spans="15:15" x14ac:dyDescent="0.3">
      <c r="O343" s="28"/>
    </row>
    <row r="344" spans="15:15" x14ac:dyDescent="0.3">
      <c r="O344" s="28"/>
    </row>
    <row r="345" spans="15:15" x14ac:dyDescent="0.3">
      <c r="O345" s="28"/>
    </row>
    <row r="346" spans="15:15" x14ac:dyDescent="0.3">
      <c r="O346" s="28"/>
    </row>
    <row r="347" spans="15:15" x14ac:dyDescent="0.3">
      <c r="O347" s="28"/>
    </row>
    <row r="348" spans="15:15" x14ac:dyDescent="0.3">
      <c r="O348" s="28"/>
    </row>
    <row r="349" spans="15:15" x14ac:dyDescent="0.3">
      <c r="O349" s="28"/>
    </row>
    <row r="350" spans="15:15" x14ac:dyDescent="0.3">
      <c r="O350" s="28"/>
    </row>
    <row r="351" spans="15:15" x14ac:dyDescent="0.3">
      <c r="O351" s="28"/>
    </row>
    <row r="352" spans="15:15" x14ac:dyDescent="0.3">
      <c r="O352" s="28"/>
    </row>
    <row r="353" spans="15:15" x14ac:dyDescent="0.3">
      <c r="O353" s="28"/>
    </row>
    <row r="354" spans="15:15" x14ac:dyDescent="0.3">
      <c r="O354" s="28"/>
    </row>
    <row r="355" spans="15:15" x14ac:dyDescent="0.3">
      <c r="O355" s="28"/>
    </row>
    <row r="356" spans="15:15" x14ac:dyDescent="0.3">
      <c r="O356" s="28"/>
    </row>
    <row r="357" spans="15:15" x14ac:dyDescent="0.3">
      <c r="O357" s="28"/>
    </row>
    <row r="358" spans="15:15" x14ac:dyDescent="0.3">
      <c r="O358" s="28"/>
    </row>
    <row r="359" spans="15:15" x14ac:dyDescent="0.3">
      <c r="O359" s="28"/>
    </row>
    <row r="360" spans="15:15" x14ac:dyDescent="0.3">
      <c r="O360" s="28"/>
    </row>
    <row r="361" spans="15:15" x14ac:dyDescent="0.3">
      <c r="O361" s="28"/>
    </row>
    <row r="362" spans="15:15" x14ac:dyDescent="0.3">
      <c r="O362" s="28"/>
    </row>
    <row r="363" spans="15:15" x14ac:dyDescent="0.3">
      <c r="O363" s="28"/>
    </row>
    <row r="364" spans="15:15" x14ac:dyDescent="0.3">
      <c r="O364" s="28"/>
    </row>
    <row r="365" spans="15:15" x14ac:dyDescent="0.3">
      <c r="O365" s="28"/>
    </row>
    <row r="366" spans="15:15" x14ac:dyDescent="0.3">
      <c r="O366" s="28"/>
    </row>
    <row r="367" spans="15:15" x14ac:dyDescent="0.3">
      <c r="O367" s="28"/>
    </row>
    <row r="368" spans="15:15" x14ac:dyDescent="0.3">
      <c r="O368" s="28"/>
    </row>
    <row r="369" spans="15:15" x14ac:dyDescent="0.3">
      <c r="O369" s="28"/>
    </row>
    <row r="370" spans="15:15" x14ac:dyDescent="0.3">
      <c r="O370" s="28"/>
    </row>
    <row r="371" spans="15:15" x14ac:dyDescent="0.3">
      <c r="O371" s="28"/>
    </row>
    <row r="372" spans="15:15" x14ac:dyDescent="0.3">
      <c r="O372" s="28"/>
    </row>
    <row r="373" spans="15:15" x14ac:dyDescent="0.3">
      <c r="O373" s="28"/>
    </row>
    <row r="374" spans="15:15" x14ac:dyDescent="0.3">
      <c r="O374" s="28"/>
    </row>
    <row r="375" spans="15:15" x14ac:dyDescent="0.3">
      <c r="O375" s="28"/>
    </row>
    <row r="376" spans="15:15" x14ac:dyDescent="0.3">
      <c r="O376" s="28"/>
    </row>
    <row r="377" spans="15:15" x14ac:dyDescent="0.3">
      <c r="O377" s="28"/>
    </row>
    <row r="378" spans="15:15" x14ac:dyDescent="0.3">
      <c r="O378" s="28"/>
    </row>
    <row r="379" spans="15:15" x14ac:dyDescent="0.3">
      <c r="O379" s="28"/>
    </row>
    <row r="380" spans="15:15" x14ac:dyDescent="0.3">
      <c r="O380" s="28"/>
    </row>
    <row r="381" spans="15:15" x14ac:dyDescent="0.3">
      <c r="O381" s="28"/>
    </row>
    <row r="382" spans="15:15" x14ac:dyDescent="0.3">
      <c r="O382" s="28"/>
    </row>
    <row r="383" spans="15:15" x14ac:dyDescent="0.3">
      <c r="O383" s="28"/>
    </row>
    <row r="384" spans="15:15" x14ac:dyDescent="0.3">
      <c r="O384" s="28"/>
    </row>
    <row r="385" spans="15:15" x14ac:dyDescent="0.3">
      <c r="O385" s="28"/>
    </row>
    <row r="386" spans="15:15" x14ac:dyDescent="0.3">
      <c r="O386" s="28"/>
    </row>
    <row r="387" spans="15:15" x14ac:dyDescent="0.3">
      <c r="O387" s="28"/>
    </row>
    <row r="388" spans="15:15" x14ac:dyDescent="0.3">
      <c r="O388" s="28"/>
    </row>
    <row r="389" spans="15:15" x14ac:dyDescent="0.3">
      <c r="O389" s="28"/>
    </row>
    <row r="390" spans="15:15" x14ac:dyDescent="0.3">
      <c r="O390" s="28"/>
    </row>
    <row r="391" spans="15:15" x14ac:dyDescent="0.3">
      <c r="O391" s="28"/>
    </row>
    <row r="392" spans="15:15" x14ac:dyDescent="0.3">
      <c r="O392" s="28"/>
    </row>
    <row r="393" spans="15:15" x14ac:dyDescent="0.3">
      <c r="O393" s="28"/>
    </row>
    <row r="394" spans="15:15" x14ac:dyDescent="0.3">
      <c r="O394" s="28"/>
    </row>
    <row r="395" spans="15:15" x14ac:dyDescent="0.3">
      <c r="O395" s="28"/>
    </row>
    <row r="396" spans="15:15" x14ac:dyDescent="0.3">
      <c r="O396" s="28"/>
    </row>
    <row r="397" spans="15:15" x14ac:dyDescent="0.3">
      <c r="O397" s="28"/>
    </row>
    <row r="398" spans="15:15" x14ac:dyDescent="0.3">
      <c r="O398" s="28"/>
    </row>
    <row r="399" spans="15:15" x14ac:dyDescent="0.3">
      <c r="O399" s="28"/>
    </row>
    <row r="400" spans="15:15" x14ac:dyDescent="0.3">
      <c r="O400" s="28"/>
    </row>
    <row r="401" spans="15:15" x14ac:dyDescent="0.3">
      <c r="O401" s="28"/>
    </row>
    <row r="402" spans="15:15" x14ac:dyDescent="0.3">
      <c r="O402" s="28"/>
    </row>
    <row r="403" spans="15:15" x14ac:dyDescent="0.3">
      <c r="O403" s="28"/>
    </row>
    <row r="404" spans="15:15" x14ac:dyDescent="0.3">
      <c r="O404" s="28"/>
    </row>
    <row r="405" spans="15:15" x14ac:dyDescent="0.3">
      <c r="O405" s="28"/>
    </row>
    <row r="406" spans="15:15" x14ac:dyDescent="0.3">
      <c r="O406" s="28"/>
    </row>
    <row r="407" spans="15:15" x14ac:dyDescent="0.3">
      <c r="O407" s="28"/>
    </row>
    <row r="408" spans="15:15" x14ac:dyDescent="0.3">
      <c r="O408" s="28"/>
    </row>
    <row r="409" spans="15:15" x14ac:dyDescent="0.3">
      <c r="O409" s="28"/>
    </row>
    <row r="410" spans="15:15" x14ac:dyDescent="0.3">
      <c r="O410" s="28"/>
    </row>
    <row r="411" spans="15:15" x14ac:dyDescent="0.3">
      <c r="O411" s="28"/>
    </row>
    <row r="412" spans="15:15" x14ac:dyDescent="0.3">
      <c r="O412" s="28"/>
    </row>
    <row r="413" spans="15:15" x14ac:dyDescent="0.3">
      <c r="O413" s="28"/>
    </row>
    <row r="414" spans="15:15" x14ac:dyDescent="0.3">
      <c r="O414" s="28"/>
    </row>
    <row r="415" spans="15:15" x14ac:dyDescent="0.3">
      <c r="O415" s="28"/>
    </row>
    <row r="416" spans="15:15" x14ac:dyDescent="0.3">
      <c r="O416" s="28"/>
    </row>
    <row r="417" spans="15:15" x14ac:dyDescent="0.3">
      <c r="O417" s="28"/>
    </row>
    <row r="418" spans="15:15" x14ac:dyDescent="0.3">
      <c r="O418" s="28"/>
    </row>
    <row r="419" spans="15:15" x14ac:dyDescent="0.3">
      <c r="O419" s="28"/>
    </row>
    <row r="420" spans="15:15" x14ac:dyDescent="0.3">
      <c r="O420" s="28"/>
    </row>
    <row r="421" spans="15:15" x14ac:dyDescent="0.3">
      <c r="O421" s="28"/>
    </row>
    <row r="422" spans="15:15" x14ac:dyDescent="0.3">
      <c r="O422" s="28"/>
    </row>
    <row r="423" spans="15:15" x14ac:dyDescent="0.3">
      <c r="O423" s="28"/>
    </row>
    <row r="424" spans="15:15" x14ac:dyDescent="0.3">
      <c r="O424" s="28"/>
    </row>
    <row r="425" spans="15:15" x14ac:dyDescent="0.3">
      <c r="O425" s="28"/>
    </row>
    <row r="426" spans="15:15" x14ac:dyDescent="0.3">
      <c r="O426" s="28"/>
    </row>
    <row r="427" spans="15:15" x14ac:dyDescent="0.3">
      <c r="O427" s="28"/>
    </row>
    <row r="428" spans="15:15" x14ac:dyDescent="0.3">
      <c r="O428" s="28"/>
    </row>
    <row r="429" spans="15:15" x14ac:dyDescent="0.3">
      <c r="O429" s="28"/>
    </row>
    <row r="430" spans="15:15" x14ac:dyDescent="0.3">
      <c r="O430" s="28"/>
    </row>
    <row r="431" spans="15:15" x14ac:dyDescent="0.3">
      <c r="O431" s="28"/>
    </row>
    <row r="432" spans="15:15" x14ac:dyDescent="0.3">
      <c r="O432" s="28"/>
    </row>
    <row r="433" spans="15:15" x14ac:dyDescent="0.3">
      <c r="O433" s="28"/>
    </row>
    <row r="434" spans="15:15" x14ac:dyDescent="0.3">
      <c r="O434" s="28"/>
    </row>
    <row r="435" spans="15:15" x14ac:dyDescent="0.3">
      <c r="O435" s="28"/>
    </row>
    <row r="436" spans="15:15" x14ac:dyDescent="0.3">
      <c r="O436" s="28"/>
    </row>
    <row r="437" spans="15:15" x14ac:dyDescent="0.3">
      <c r="O437" s="28"/>
    </row>
    <row r="438" spans="15:15" x14ac:dyDescent="0.3">
      <c r="O438" s="28"/>
    </row>
    <row r="439" spans="15:15" x14ac:dyDescent="0.3">
      <c r="O439" s="28"/>
    </row>
    <row r="440" spans="15:15" x14ac:dyDescent="0.3">
      <c r="O440" s="28"/>
    </row>
    <row r="441" spans="15:15" x14ac:dyDescent="0.3">
      <c r="O441" s="28"/>
    </row>
    <row r="442" spans="15:15" x14ac:dyDescent="0.3">
      <c r="O442" s="28"/>
    </row>
    <row r="443" spans="15:15" x14ac:dyDescent="0.3">
      <c r="O443" s="28"/>
    </row>
    <row r="444" spans="15:15" x14ac:dyDescent="0.3">
      <c r="O444" s="28"/>
    </row>
    <row r="445" spans="15:15" x14ac:dyDescent="0.3">
      <c r="O445" s="28"/>
    </row>
    <row r="446" spans="15:15" x14ac:dyDescent="0.3">
      <c r="O446" s="28"/>
    </row>
    <row r="447" spans="15:15" x14ac:dyDescent="0.3">
      <c r="O447" s="28"/>
    </row>
    <row r="448" spans="15:15" x14ac:dyDescent="0.3">
      <c r="O448" s="28"/>
    </row>
    <row r="449" spans="15:15" x14ac:dyDescent="0.3">
      <c r="O449" s="28"/>
    </row>
    <row r="450" spans="15:15" x14ac:dyDescent="0.3">
      <c r="O450" s="28"/>
    </row>
    <row r="451" spans="15:15" x14ac:dyDescent="0.3">
      <c r="O451" s="28"/>
    </row>
    <row r="452" spans="15:15" x14ac:dyDescent="0.3">
      <c r="O452" s="28"/>
    </row>
    <row r="453" spans="15:15" x14ac:dyDescent="0.3">
      <c r="O453" s="28"/>
    </row>
    <row r="454" spans="15:15" x14ac:dyDescent="0.3">
      <c r="O454" s="28"/>
    </row>
    <row r="455" spans="15:15" x14ac:dyDescent="0.3">
      <c r="O455" s="28"/>
    </row>
    <row r="456" spans="15:15" x14ac:dyDescent="0.3">
      <c r="O456" s="28"/>
    </row>
    <row r="457" spans="15:15" x14ac:dyDescent="0.3">
      <c r="O457" s="28"/>
    </row>
    <row r="458" spans="15:15" x14ac:dyDescent="0.3">
      <c r="O458" s="28"/>
    </row>
    <row r="459" spans="15:15" x14ac:dyDescent="0.3">
      <c r="O459" s="28"/>
    </row>
    <row r="460" spans="15:15" x14ac:dyDescent="0.3">
      <c r="O460" s="28"/>
    </row>
    <row r="461" spans="15:15" x14ac:dyDescent="0.3">
      <c r="O461" s="28"/>
    </row>
    <row r="462" spans="15:15" x14ac:dyDescent="0.3">
      <c r="O462" s="28"/>
    </row>
    <row r="463" spans="15:15" x14ac:dyDescent="0.3">
      <c r="O463" s="28"/>
    </row>
    <row r="464" spans="15:15" x14ac:dyDescent="0.3">
      <c r="O464" s="28"/>
    </row>
    <row r="465" spans="15:15" x14ac:dyDescent="0.3">
      <c r="O465" s="28"/>
    </row>
    <row r="466" spans="15:15" x14ac:dyDescent="0.3">
      <c r="O466" s="28"/>
    </row>
    <row r="467" spans="15:15" x14ac:dyDescent="0.3">
      <c r="O467" s="28"/>
    </row>
    <row r="468" spans="15:15" x14ac:dyDescent="0.3">
      <c r="O468" s="28"/>
    </row>
    <row r="469" spans="15:15" x14ac:dyDescent="0.3">
      <c r="O469" s="28"/>
    </row>
    <row r="470" spans="15:15" x14ac:dyDescent="0.3">
      <c r="O470" s="28"/>
    </row>
    <row r="471" spans="15:15" x14ac:dyDescent="0.3">
      <c r="O471" s="28"/>
    </row>
    <row r="472" spans="15:15" x14ac:dyDescent="0.3">
      <c r="O472" s="28"/>
    </row>
    <row r="473" spans="15:15" x14ac:dyDescent="0.3">
      <c r="O473" s="28"/>
    </row>
    <row r="474" spans="15:15" x14ac:dyDescent="0.3">
      <c r="O474" s="28"/>
    </row>
    <row r="475" spans="15:15" x14ac:dyDescent="0.3">
      <c r="O475" s="28"/>
    </row>
    <row r="476" spans="15:15" x14ac:dyDescent="0.3">
      <c r="O476" s="28"/>
    </row>
    <row r="477" spans="15:15" x14ac:dyDescent="0.3">
      <c r="O477" s="28"/>
    </row>
    <row r="478" spans="15:15" x14ac:dyDescent="0.3">
      <c r="O478" s="28"/>
    </row>
    <row r="479" spans="15:15" x14ac:dyDescent="0.3">
      <c r="O479" s="28"/>
    </row>
    <row r="480" spans="15:15" x14ac:dyDescent="0.3">
      <c r="O480" s="28"/>
    </row>
    <row r="481" spans="15:15" x14ac:dyDescent="0.3">
      <c r="O481" s="28"/>
    </row>
    <row r="482" spans="15:15" x14ac:dyDescent="0.3">
      <c r="O482" s="28"/>
    </row>
    <row r="483" spans="15:15" x14ac:dyDescent="0.3">
      <c r="O483" s="28"/>
    </row>
    <row r="484" spans="15:15" x14ac:dyDescent="0.3">
      <c r="O484" s="28"/>
    </row>
    <row r="485" spans="15:15" x14ac:dyDescent="0.3">
      <c r="O485" s="28"/>
    </row>
    <row r="486" spans="15:15" x14ac:dyDescent="0.3">
      <c r="O486" s="28"/>
    </row>
    <row r="487" spans="15:15" x14ac:dyDescent="0.3">
      <c r="O487" s="28"/>
    </row>
    <row r="488" spans="15:15" x14ac:dyDescent="0.3">
      <c r="O488" s="28"/>
    </row>
    <row r="489" spans="15:15" x14ac:dyDescent="0.3">
      <c r="O489" s="28"/>
    </row>
    <row r="490" spans="15:15" x14ac:dyDescent="0.3">
      <c r="O490" s="28"/>
    </row>
    <row r="491" spans="15:15" x14ac:dyDescent="0.3">
      <c r="O491" s="28"/>
    </row>
    <row r="492" spans="15:15" x14ac:dyDescent="0.3">
      <c r="O492" s="28"/>
    </row>
    <row r="493" spans="15:15" x14ac:dyDescent="0.3">
      <c r="O493" s="28"/>
    </row>
    <row r="494" spans="15:15" x14ac:dyDescent="0.3">
      <c r="O494" s="28"/>
    </row>
    <row r="495" spans="15:15" x14ac:dyDescent="0.3">
      <c r="O495" s="28"/>
    </row>
    <row r="496" spans="15:15" x14ac:dyDescent="0.3">
      <c r="O496" s="28"/>
    </row>
    <row r="497" spans="15:15" x14ac:dyDescent="0.3">
      <c r="O497" s="28"/>
    </row>
    <row r="498" spans="15:15" x14ac:dyDescent="0.3">
      <c r="O498" s="28"/>
    </row>
    <row r="499" spans="15:15" x14ac:dyDescent="0.3">
      <c r="O499" s="28"/>
    </row>
    <row r="500" spans="15:15" x14ac:dyDescent="0.3">
      <c r="O500" s="28"/>
    </row>
    <row r="501" spans="15:15" x14ac:dyDescent="0.3">
      <c r="O501" s="28"/>
    </row>
    <row r="502" spans="15:15" x14ac:dyDescent="0.3">
      <c r="O502" s="28"/>
    </row>
    <row r="503" spans="15:15" x14ac:dyDescent="0.3">
      <c r="O503" s="28"/>
    </row>
    <row r="504" spans="15:15" x14ac:dyDescent="0.3">
      <c r="O504" s="28"/>
    </row>
    <row r="505" spans="15:15" x14ac:dyDescent="0.3">
      <c r="O505" s="28"/>
    </row>
    <row r="506" spans="15:15" x14ac:dyDescent="0.3">
      <c r="O506" s="28"/>
    </row>
    <row r="507" spans="15:15" x14ac:dyDescent="0.3">
      <c r="O507" s="28"/>
    </row>
    <row r="508" spans="15:15" x14ac:dyDescent="0.3">
      <c r="O508" s="28"/>
    </row>
    <row r="509" spans="15:15" x14ac:dyDescent="0.3">
      <c r="O509" s="28"/>
    </row>
    <row r="510" spans="15:15" x14ac:dyDescent="0.3">
      <c r="O510" s="28"/>
    </row>
    <row r="511" spans="15:15" x14ac:dyDescent="0.3">
      <c r="O511" s="28"/>
    </row>
    <row r="512" spans="15:15" x14ac:dyDescent="0.3">
      <c r="O512" s="28"/>
    </row>
    <row r="513" spans="15:15" x14ac:dyDescent="0.3">
      <c r="O513" s="28"/>
    </row>
    <row r="514" spans="15:15" x14ac:dyDescent="0.3">
      <c r="O514" s="28"/>
    </row>
    <row r="515" spans="15:15" x14ac:dyDescent="0.3">
      <c r="O515" s="28"/>
    </row>
    <row r="516" spans="15:15" x14ac:dyDescent="0.3">
      <c r="O516" s="28"/>
    </row>
    <row r="517" spans="15:15" x14ac:dyDescent="0.3">
      <c r="O517" s="28"/>
    </row>
    <row r="518" spans="15:15" x14ac:dyDescent="0.3">
      <c r="O518" s="28"/>
    </row>
    <row r="519" spans="15:15" x14ac:dyDescent="0.3">
      <c r="O519" s="28"/>
    </row>
    <row r="520" spans="15:15" x14ac:dyDescent="0.3">
      <c r="O520" s="28"/>
    </row>
    <row r="521" spans="15:15" x14ac:dyDescent="0.3">
      <c r="O521" s="28"/>
    </row>
    <row r="522" spans="15:15" x14ac:dyDescent="0.3">
      <c r="O522" s="28"/>
    </row>
    <row r="523" spans="15:15" x14ac:dyDescent="0.3">
      <c r="O523" s="28"/>
    </row>
    <row r="524" spans="15:15" x14ac:dyDescent="0.3">
      <c r="O524" s="28"/>
    </row>
    <row r="525" spans="15:15" x14ac:dyDescent="0.3">
      <c r="O525" s="28"/>
    </row>
    <row r="526" spans="15:15" x14ac:dyDescent="0.3">
      <c r="O526" s="28"/>
    </row>
    <row r="527" spans="15:15" x14ac:dyDescent="0.3">
      <c r="O527" s="28"/>
    </row>
    <row r="528" spans="15:15" x14ac:dyDescent="0.3">
      <c r="O528" s="28"/>
    </row>
    <row r="529" spans="15:15" x14ac:dyDescent="0.3">
      <c r="O529" s="28"/>
    </row>
    <row r="530" spans="15:15" x14ac:dyDescent="0.3">
      <c r="O530" s="28"/>
    </row>
    <row r="531" spans="15:15" x14ac:dyDescent="0.3">
      <c r="O531" s="28"/>
    </row>
    <row r="532" spans="15:15" x14ac:dyDescent="0.3">
      <c r="O532" s="28"/>
    </row>
    <row r="533" spans="15:15" x14ac:dyDescent="0.3">
      <c r="O533" s="28"/>
    </row>
    <row r="534" spans="15:15" x14ac:dyDescent="0.3">
      <c r="O534" s="28"/>
    </row>
    <row r="535" spans="15:15" x14ac:dyDescent="0.3">
      <c r="O535" s="28"/>
    </row>
    <row r="536" spans="15:15" x14ac:dyDescent="0.3">
      <c r="O536" s="28"/>
    </row>
    <row r="537" spans="15:15" x14ac:dyDescent="0.3">
      <c r="O537" s="28"/>
    </row>
    <row r="538" spans="15:15" x14ac:dyDescent="0.3">
      <c r="O538" s="28"/>
    </row>
    <row r="539" spans="15:15" x14ac:dyDescent="0.3">
      <c r="O539" s="28"/>
    </row>
    <row r="540" spans="15:15" x14ac:dyDescent="0.3">
      <c r="O540" s="28"/>
    </row>
    <row r="541" spans="15:15" x14ac:dyDescent="0.3">
      <c r="O541" s="28"/>
    </row>
    <row r="542" spans="15:15" x14ac:dyDescent="0.3">
      <c r="O542" s="28"/>
    </row>
    <row r="543" spans="15:15" x14ac:dyDescent="0.3">
      <c r="O543" s="28"/>
    </row>
    <row r="544" spans="15:15" x14ac:dyDescent="0.3">
      <c r="O544" s="28"/>
    </row>
    <row r="545" spans="15:15" x14ac:dyDescent="0.3">
      <c r="O545" s="28"/>
    </row>
    <row r="546" spans="15:15" x14ac:dyDescent="0.3">
      <c r="O546" s="28"/>
    </row>
    <row r="547" spans="15:15" x14ac:dyDescent="0.3">
      <c r="O547" s="28"/>
    </row>
    <row r="548" spans="15:15" x14ac:dyDescent="0.3">
      <c r="O548" s="28"/>
    </row>
    <row r="549" spans="15:15" x14ac:dyDescent="0.3">
      <c r="O549" s="28"/>
    </row>
    <row r="550" spans="15:15" x14ac:dyDescent="0.3">
      <c r="O550" s="28"/>
    </row>
    <row r="551" spans="15:15" x14ac:dyDescent="0.3">
      <c r="O551" s="28"/>
    </row>
    <row r="552" spans="15:15" x14ac:dyDescent="0.3">
      <c r="O552" s="28"/>
    </row>
    <row r="553" spans="15:15" x14ac:dyDescent="0.3">
      <c r="O553" s="28"/>
    </row>
    <row r="554" spans="15:15" x14ac:dyDescent="0.3">
      <c r="O554" s="28"/>
    </row>
    <row r="555" spans="15:15" x14ac:dyDescent="0.3">
      <c r="O555" s="28"/>
    </row>
    <row r="556" spans="15:15" x14ac:dyDescent="0.3">
      <c r="O556" s="28"/>
    </row>
    <row r="557" spans="15:15" x14ac:dyDescent="0.3">
      <c r="O557" s="28"/>
    </row>
    <row r="558" spans="15:15" x14ac:dyDescent="0.3">
      <c r="O558" s="28"/>
    </row>
    <row r="559" spans="15:15" x14ac:dyDescent="0.3">
      <c r="O559" s="28"/>
    </row>
    <row r="560" spans="15:15" x14ac:dyDescent="0.3">
      <c r="O560" s="28"/>
    </row>
    <row r="561" spans="15:15" x14ac:dyDescent="0.3">
      <c r="O561" s="28"/>
    </row>
    <row r="562" spans="15:15" x14ac:dyDescent="0.3">
      <c r="O562" s="28"/>
    </row>
    <row r="563" spans="15:15" x14ac:dyDescent="0.3">
      <c r="O563" s="28"/>
    </row>
    <row r="564" spans="15:15" x14ac:dyDescent="0.3">
      <c r="O564" s="28"/>
    </row>
    <row r="565" spans="15:15" x14ac:dyDescent="0.3">
      <c r="O565" s="28"/>
    </row>
    <row r="566" spans="15:15" x14ac:dyDescent="0.3">
      <c r="O566" s="28"/>
    </row>
    <row r="567" spans="15:15" x14ac:dyDescent="0.3">
      <c r="O567" s="28"/>
    </row>
    <row r="568" spans="15:15" x14ac:dyDescent="0.3">
      <c r="O568" s="28"/>
    </row>
    <row r="569" spans="15:15" x14ac:dyDescent="0.3">
      <c r="O569" s="28"/>
    </row>
    <row r="570" spans="15:15" x14ac:dyDescent="0.3">
      <c r="O570" s="28"/>
    </row>
    <row r="571" spans="15:15" x14ac:dyDescent="0.3">
      <c r="O571" s="28"/>
    </row>
    <row r="572" spans="15:15" x14ac:dyDescent="0.3">
      <c r="O572" s="28"/>
    </row>
    <row r="573" spans="15:15" x14ac:dyDescent="0.3">
      <c r="O573" s="28"/>
    </row>
    <row r="574" spans="15:15" x14ac:dyDescent="0.3">
      <c r="O574" s="28"/>
    </row>
    <row r="575" spans="15:15" x14ac:dyDescent="0.3">
      <c r="O575" s="28"/>
    </row>
    <row r="576" spans="15:15" x14ac:dyDescent="0.3">
      <c r="O576" s="28"/>
    </row>
    <row r="577" spans="15:15" x14ac:dyDescent="0.3">
      <c r="O577" s="28"/>
    </row>
    <row r="578" spans="15:15" x14ac:dyDescent="0.3">
      <c r="O578" s="28"/>
    </row>
    <row r="579" spans="15:15" x14ac:dyDescent="0.3">
      <c r="O579" s="28"/>
    </row>
    <row r="580" spans="15:15" x14ac:dyDescent="0.3">
      <c r="O580" s="28"/>
    </row>
    <row r="581" spans="15:15" x14ac:dyDescent="0.3">
      <c r="O581" s="28"/>
    </row>
    <row r="582" spans="15:15" x14ac:dyDescent="0.3">
      <c r="O582" s="28"/>
    </row>
    <row r="583" spans="15:15" x14ac:dyDescent="0.3">
      <c r="O583" s="28"/>
    </row>
    <row r="584" spans="15:15" x14ac:dyDescent="0.3">
      <c r="O584" s="28"/>
    </row>
    <row r="585" spans="15:15" x14ac:dyDescent="0.3">
      <c r="O585" s="28"/>
    </row>
    <row r="586" spans="15:15" x14ac:dyDescent="0.3">
      <c r="O586" s="28"/>
    </row>
    <row r="587" spans="15:15" x14ac:dyDescent="0.3">
      <c r="O587" s="28"/>
    </row>
    <row r="588" spans="15:15" x14ac:dyDescent="0.3">
      <c r="O588" s="28"/>
    </row>
    <row r="589" spans="15:15" x14ac:dyDescent="0.3">
      <c r="O589" s="28"/>
    </row>
    <row r="590" spans="15:15" x14ac:dyDescent="0.3">
      <c r="O590" s="28"/>
    </row>
    <row r="591" spans="15:15" x14ac:dyDescent="0.3">
      <c r="O591" s="28"/>
    </row>
    <row r="592" spans="15:15" x14ac:dyDescent="0.3">
      <c r="O592" s="28"/>
    </row>
    <row r="593" spans="15:15" x14ac:dyDescent="0.3">
      <c r="O593" s="28"/>
    </row>
    <row r="594" spans="15:15" x14ac:dyDescent="0.3">
      <c r="O594" s="28"/>
    </row>
    <row r="595" spans="15:15" x14ac:dyDescent="0.3">
      <c r="O595" s="28"/>
    </row>
    <row r="596" spans="15:15" x14ac:dyDescent="0.3">
      <c r="O596" s="28"/>
    </row>
    <row r="597" spans="15:15" x14ac:dyDescent="0.3">
      <c r="O597" s="28"/>
    </row>
    <row r="598" spans="15:15" x14ac:dyDescent="0.3">
      <c r="O598" s="28"/>
    </row>
    <row r="599" spans="15:15" x14ac:dyDescent="0.3">
      <c r="O599" s="28"/>
    </row>
    <row r="600" spans="15:15" x14ac:dyDescent="0.3">
      <c r="O600" s="28"/>
    </row>
    <row r="601" spans="15:15" x14ac:dyDescent="0.3">
      <c r="O601" s="28"/>
    </row>
    <row r="602" spans="15:15" x14ac:dyDescent="0.3">
      <c r="O602" s="28"/>
    </row>
    <row r="603" spans="15:15" x14ac:dyDescent="0.3">
      <c r="O603" s="28"/>
    </row>
    <row r="604" spans="15:15" x14ac:dyDescent="0.3">
      <c r="O604" s="28"/>
    </row>
    <row r="605" spans="15:15" x14ac:dyDescent="0.3">
      <c r="O605" s="28"/>
    </row>
    <row r="606" spans="15:15" x14ac:dyDescent="0.3">
      <c r="O606" s="28"/>
    </row>
    <row r="607" spans="15:15" x14ac:dyDescent="0.3">
      <c r="O607" s="28"/>
    </row>
    <row r="608" spans="15:15" x14ac:dyDescent="0.3">
      <c r="O608" s="28"/>
    </row>
    <row r="609" spans="15:15" x14ac:dyDescent="0.3">
      <c r="O609" s="28"/>
    </row>
    <row r="610" spans="15:15" x14ac:dyDescent="0.3">
      <c r="O610" s="28"/>
    </row>
    <row r="611" spans="15:15" x14ac:dyDescent="0.3">
      <c r="O611" s="28"/>
    </row>
    <row r="612" spans="15:15" x14ac:dyDescent="0.3">
      <c r="O612" s="28"/>
    </row>
    <row r="613" spans="15:15" x14ac:dyDescent="0.3">
      <c r="O613" s="28"/>
    </row>
    <row r="614" spans="15:15" x14ac:dyDescent="0.3">
      <c r="O614" s="28"/>
    </row>
    <row r="615" spans="15:15" x14ac:dyDescent="0.3">
      <c r="O615" s="28"/>
    </row>
    <row r="616" spans="15:15" x14ac:dyDescent="0.3">
      <c r="O616" s="28"/>
    </row>
    <row r="617" spans="15:15" x14ac:dyDescent="0.3">
      <c r="O617" s="28"/>
    </row>
    <row r="618" spans="15:15" x14ac:dyDescent="0.3">
      <c r="O618" s="28"/>
    </row>
    <row r="619" spans="15:15" x14ac:dyDescent="0.3">
      <c r="O619" s="28"/>
    </row>
    <row r="620" spans="15:15" x14ac:dyDescent="0.3">
      <c r="O620" s="28"/>
    </row>
    <row r="621" spans="15:15" x14ac:dyDescent="0.3">
      <c r="O621" s="28"/>
    </row>
    <row r="622" spans="15:15" x14ac:dyDescent="0.3">
      <c r="O622" s="28"/>
    </row>
    <row r="623" spans="15:15" x14ac:dyDescent="0.3">
      <c r="O623" s="28"/>
    </row>
    <row r="624" spans="15:15" x14ac:dyDescent="0.3">
      <c r="O624" s="28"/>
    </row>
    <row r="625" spans="15:15" x14ac:dyDescent="0.3">
      <c r="O625" s="28"/>
    </row>
    <row r="626" spans="15:15" x14ac:dyDescent="0.3">
      <c r="O626" s="28"/>
    </row>
    <row r="627" spans="15:15" x14ac:dyDescent="0.3">
      <c r="O627" s="28"/>
    </row>
    <row r="628" spans="15:15" x14ac:dyDescent="0.3">
      <c r="O628" s="28"/>
    </row>
    <row r="629" spans="15:15" x14ac:dyDescent="0.3">
      <c r="O629" s="28"/>
    </row>
    <row r="630" spans="15:15" x14ac:dyDescent="0.3">
      <c r="O630" s="28"/>
    </row>
    <row r="631" spans="15:15" x14ac:dyDescent="0.3">
      <c r="O631" s="28"/>
    </row>
    <row r="632" spans="15:15" x14ac:dyDescent="0.3">
      <c r="O632" s="28"/>
    </row>
    <row r="633" spans="15:15" x14ac:dyDescent="0.3">
      <c r="O633" s="28"/>
    </row>
    <row r="634" spans="15:15" x14ac:dyDescent="0.3">
      <c r="O634" s="28"/>
    </row>
    <row r="635" spans="15:15" x14ac:dyDescent="0.3">
      <c r="O635" s="28"/>
    </row>
    <row r="636" spans="15:15" x14ac:dyDescent="0.3">
      <c r="O636" s="28"/>
    </row>
    <row r="637" spans="15:15" x14ac:dyDescent="0.3">
      <c r="O637" s="28"/>
    </row>
    <row r="638" spans="15:15" x14ac:dyDescent="0.3">
      <c r="O638" s="28"/>
    </row>
    <row r="639" spans="15:15" x14ac:dyDescent="0.3">
      <c r="O639" s="28"/>
    </row>
    <row r="640" spans="15:15" x14ac:dyDescent="0.3">
      <c r="O640" s="28"/>
    </row>
    <row r="641" spans="15:15" x14ac:dyDescent="0.3">
      <c r="O641" s="28"/>
    </row>
    <row r="642" spans="15:15" x14ac:dyDescent="0.3">
      <c r="O642" s="28"/>
    </row>
    <row r="643" spans="15:15" x14ac:dyDescent="0.3">
      <c r="O643" s="28"/>
    </row>
    <row r="644" spans="15:15" x14ac:dyDescent="0.3">
      <c r="O644" s="28"/>
    </row>
    <row r="645" spans="15:15" x14ac:dyDescent="0.3">
      <c r="O645" s="28"/>
    </row>
    <row r="646" spans="15:15" x14ac:dyDescent="0.3">
      <c r="O646" s="28"/>
    </row>
    <row r="647" spans="15:15" x14ac:dyDescent="0.3">
      <c r="O647" s="28"/>
    </row>
    <row r="648" spans="15:15" x14ac:dyDescent="0.3">
      <c r="O648" s="28"/>
    </row>
    <row r="649" spans="15:15" x14ac:dyDescent="0.3">
      <c r="O649" s="28"/>
    </row>
    <row r="650" spans="15:15" x14ac:dyDescent="0.3">
      <c r="O650" s="28"/>
    </row>
    <row r="651" spans="15:15" x14ac:dyDescent="0.3">
      <c r="O651" s="28"/>
    </row>
    <row r="652" spans="15:15" x14ac:dyDescent="0.3">
      <c r="O652" s="28"/>
    </row>
    <row r="653" spans="15:15" x14ac:dyDescent="0.3">
      <c r="O653" s="28"/>
    </row>
    <row r="654" spans="15:15" x14ac:dyDescent="0.3">
      <c r="O654" s="28"/>
    </row>
    <row r="655" spans="15:15" x14ac:dyDescent="0.3">
      <c r="O655" s="28"/>
    </row>
    <row r="656" spans="15:15" x14ac:dyDescent="0.3">
      <c r="O656" s="28"/>
    </row>
    <row r="657" spans="15:15" x14ac:dyDescent="0.3">
      <c r="O657" s="28"/>
    </row>
    <row r="658" spans="15:15" x14ac:dyDescent="0.3">
      <c r="O658" s="28"/>
    </row>
    <row r="659" spans="15:15" x14ac:dyDescent="0.3">
      <c r="O659" s="28"/>
    </row>
    <row r="660" spans="15:15" x14ac:dyDescent="0.3">
      <c r="O660" s="28"/>
    </row>
    <row r="661" spans="15:15" x14ac:dyDescent="0.3">
      <c r="O661" s="28"/>
    </row>
    <row r="662" spans="15:15" x14ac:dyDescent="0.3">
      <c r="O662" s="28"/>
    </row>
    <row r="663" spans="15:15" x14ac:dyDescent="0.3">
      <c r="O663" s="28"/>
    </row>
    <row r="664" spans="15:15" x14ac:dyDescent="0.3">
      <c r="O664" s="28"/>
    </row>
    <row r="665" spans="15:15" x14ac:dyDescent="0.3">
      <c r="O665" s="28"/>
    </row>
    <row r="666" spans="15:15" x14ac:dyDescent="0.3">
      <c r="O666" s="28"/>
    </row>
    <row r="667" spans="15:15" x14ac:dyDescent="0.3">
      <c r="O667" s="28"/>
    </row>
    <row r="668" spans="15:15" x14ac:dyDescent="0.3">
      <c r="O668" s="28"/>
    </row>
    <row r="669" spans="15:15" x14ac:dyDescent="0.3">
      <c r="O669" s="28"/>
    </row>
    <row r="670" spans="15:15" x14ac:dyDescent="0.3">
      <c r="O670" s="28"/>
    </row>
    <row r="671" spans="15:15" x14ac:dyDescent="0.3">
      <c r="O671" s="28"/>
    </row>
    <row r="672" spans="15:15" x14ac:dyDescent="0.3">
      <c r="O672" s="28"/>
    </row>
    <row r="673" spans="15:15" x14ac:dyDescent="0.3">
      <c r="O673" s="28"/>
    </row>
    <row r="674" spans="15:15" x14ac:dyDescent="0.3">
      <c r="O674" s="28"/>
    </row>
    <row r="675" spans="15:15" x14ac:dyDescent="0.3">
      <c r="O675" s="28"/>
    </row>
    <row r="676" spans="15:15" x14ac:dyDescent="0.3">
      <c r="O676" s="28"/>
    </row>
    <row r="677" spans="15:15" x14ac:dyDescent="0.3">
      <c r="O677" s="28"/>
    </row>
    <row r="678" spans="15:15" x14ac:dyDescent="0.3">
      <c r="O678" s="28"/>
    </row>
    <row r="679" spans="15:15" x14ac:dyDescent="0.3">
      <c r="O679" s="28"/>
    </row>
    <row r="680" spans="15:15" x14ac:dyDescent="0.3">
      <c r="O680" s="28"/>
    </row>
    <row r="681" spans="15:15" x14ac:dyDescent="0.3">
      <c r="O681" s="28"/>
    </row>
    <row r="682" spans="15:15" x14ac:dyDescent="0.3">
      <c r="O682" s="28"/>
    </row>
    <row r="683" spans="15:15" x14ac:dyDescent="0.3">
      <c r="O683" s="28"/>
    </row>
    <row r="684" spans="15:15" x14ac:dyDescent="0.3">
      <c r="O684" s="28"/>
    </row>
    <row r="685" spans="15:15" x14ac:dyDescent="0.3">
      <c r="O685" s="28"/>
    </row>
    <row r="686" spans="15:15" x14ac:dyDescent="0.3">
      <c r="O686" s="28"/>
    </row>
    <row r="687" spans="15:15" x14ac:dyDescent="0.3">
      <c r="O687" s="28"/>
    </row>
    <row r="688" spans="15:15" x14ac:dyDescent="0.3">
      <c r="O688" s="28"/>
    </row>
    <row r="689" spans="15:15" x14ac:dyDescent="0.3">
      <c r="O689" s="28"/>
    </row>
    <row r="690" spans="15:15" x14ac:dyDescent="0.3">
      <c r="O690" s="28"/>
    </row>
    <row r="691" spans="15:15" x14ac:dyDescent="0.3">
      <c r="O691" s="28"/>
    </row>
    <row r="692" spans="15:15" x14ac:dyDescent="0.3">
      <c r="O692" s="28"/>
    </row>
    <row r="693" spans="15:15" x14ac:dyDescent="0.3">
      <c r="O693" s="28"/>
    </row>
    <row r="694" spans="15:15" x14ac:dyDescent="0.3">
      <c r="O694" s="28"/>
    </row>
    <row r="695" spans="15:15" x14ac:dyDescent="0.3">
      <c r="O695" s="28"/>
    </row>
    <row r="696" spans="15:15" x14ac:dyDescent="0.3">
      <c r="O696" s="28"/>
    </row>
    <row r="697" spans="15:15" x14ac:dyDescent="0.3">
      <c r="O697" s="28"/>
    </row>
    <row r="698" spans="15:15" x14ac:dyDescent="0.3">
      <c r="O698" s="28"/>
    </row>
    <row r="699" spans="15:15" x14ac:dyDescent="0.3">
      <c r="O699" s="28"/>
    </row>
    <row r="700" spans="15:15" x14ac:dyDescent="0.3">
      <c r="O700" s="28"/>
    </row>
    <row r="701" spans="15:15" x14ac:dyDescent="0.3">
      <c r="O701" s="28"/>
    </row>
    <row r="702" spans="15:15" x14ac:dyDescent="0.3">
      <c r="O702" s="28"/>
    </row>
    <row r="703" spans="15:15" x14ac:dyDescent="0.3">
      <c r="O703" s="28"/>
    </row>
    <row r="704" spans="15:15" x14ac:dyDescent="0.3">
      <c r="O704" s="28"/>
    </row>
    <row r="705" spans="15:15" x14ac:dyDescent="0.3">
      <c r="O705" s="28"/>
    </row>
    <row r="706" spans="15:15" x14ac:dyDescent="0.3">
      <c r="O706" s="28"/>
    </row>
    <row r="707" spans="15:15" x14ac:dyDescent="0.3">
      <c r="O707" s="28"/>
    </row>
    <row r="708" spans="15:15" x14ac:dyDescent="0.3">
      <c r="O708" s="28"/>
    </row>
    <row r="709" spans="15:15" x14ac:dyDescent="0.3">
      <c r="O709" s="28"/>
    </row>
    <row r="710" spans="15:15" x14ac:dyDescent="0.3">
      <c r="O710" s="28"/>
    </row>
    <row r="711" spans="15:15" x14ac:dyDescent="0.3">
      <c r="O711" s="28"/>
    </row>
    <row r="712" spans="15:15" x14ac:dyDescent="0.3">
      <c r="O712" s="28"/>
    </row>
    <row r="713" spans="15:15" x14ac:dyDescent="0.3">
      <c r="O713" s="28"/>
    </row>
    <row r="714" spans="15:15" x14ac:dyDescent="0.3">
      <c r="O714" s="28"/>
    </row>
    <row r="715" spans="15:15" x14ac:dyDescent="0.3">
      <c r="O715" s="28"/>
    </row>
    <row r="716" spans="15:15" x14ac:dyDescent="0.3">
      <c r="O716" s="28"/>
    </row>
    <row r="717" spans="15:15" x14ac:dyDescent="0.3">
      <c r="O717" s="28"/>
    </row>
    <row r="718" spans="15:15" x14ac:dyDescent="0.3">
      <c r="O718" s="28"/>
    </row>
    <row r="719" spans="15:15" x14ac:dyDescent="0.3">
      <c r="O719" s="28"/>
    </row>
    <row r="720" spans="15:15" x14ac:dyDescent="0.3">
      <c r="O720" s="28"/>
    </row>
    <row r="721" spans="15:15" x14ac:dyDescent="0.3">
      <c r="O721" s="28"/>
    </row>
    <row r="722" spans="15:15" x14ac:dyDescent="0.3">
      <c r="O722" s="28"/>
    </row>
    <row r="723" spans="15:15" x14ac:dyDescent="0.3">
      <c r="O723" s="28"/>
    </row>
    <row r="724" spans="15:15" x14ac:dyDescent="0.3">
      <c r="O724" s="28"/>
    </row>
    <row r="725" spans="15:15" x14ac:dyDescent="0.3">
      <c r="O725" s="28"/>
    </row>
    <row r="726" spans="15:15" x14ac:dyDescent="0.3">
      <c r="O726" s="28"/>
    </row>
    <row r="727" spans="15:15" x14ac:dyDescent="0.3">
      <c r="O727" s="28"/>
    </row>
    <row r="728" spans="15:15" x14ac:dyDescent="0.3">
      <c r="O728" s="28"/>
    </row>
    <row r="729" spans="15:15" x14ac:dyDescent="0.3">
      <c r="O729" s="28"/>
    </row>
    <row r="730" spans="15:15" x14ac:dyDescent="0.3">
      <c r="O730" s="28"/>
    </row>
    <row r="731" spans="15:15" x14ac:dyDescent="0.3">
      <c r="O731" s="28"/>
    </row>
    <row r="732" spans="15:15" x14ac:dyDescent="0.3">
      <c r="O732" s="28"/>
    </row>
    <row r="733" spans="15:15" x14ac:dyDescent="0.3">
      <c r="O733" s="28"/>
    </row>
    <row r="734" spans="15:15" x14ac:dyDescent="0.3">
      <c r="O734" s="28"/>
    </row>
    <row r="735" spans="15:15" x14ac:dyDescent="0.3">
      <c r="O735" s="28"/>
    </row>
    <row r="736" spans="15:15" x14ac:dyDescent="0.3">
      <c r="O736" s="28"/>
    </row>
    <row r="737" spans="15:15" x14ac:dyDescent="0.3">
      <c r="O737" s="28"/>
    </row>
    <row r="738" spans="15:15" x14ac:dyDescent="0.3">
      <c r="O738" s="28"/>
    </row>
    <row r="739" spans="15:15" x14ac:dyDescent="0.3">
      <c r="O739" s="28"/>
    </row>
    <row r="740" spans="15:15" x14ac:dyDescent="0.3">
      <c r="O740" s="28"/>
    </row>
    <row r="741" spans="15:15" x14ac:dyDescent="0.3">
      <c r="O741" s="28"/>
    </row>
    <row r="742" spans="15:15" x14ac:dyDescent="0.3">
      <c r="O742" s="28"/>
    </row>
    <row r="743" spans="15:15" x14ac:dyDescent="0.3">
      <c r="O743" s="28"/>
    </row>
    <row r="744" spans="15:15" x14ac:dyDescent="0.3">
      <c r="O744" s="28"/>
    </row>
    <row r="745" spans="15:15" x14ac:dyDescent="0.3">
      <c r="O745" s="28"/>
    </row>
    <row r="746" spans="15:15" x14ac:dyDescent="0.3">
      <c r="O746" s="28"/>
    </row>
    <row r="747" spans="15:15" x14ac:dyDescent="0.3">
      <c r="O747" s="28"/>
    </row>
    <row r="748" spans="15:15" x14ac:dyDescent="0.3">
      <c r="O748" s="28"/>
    </row>
    <row r="749" spans="15:15" x14ac:dyDescent="0.3">
      <c r="O749" s="28"/>
    </row>
    <row r="750" spans="15:15" x14ac:dyDescent="0.3">
      <c r="O750" s="28"/>
    </row>
    <row r="751" spans="15:15" x14ac:dyDescent="0.3">
      <c r="O751" s="28"/>
    </row>
    <row r="752" spans="15:15" x14ac:dyDescent="0.3">
      <c r="O752" s="28"/>
    </row>
    <row r="753" spans="15:15" x14ac:dyDescent="0.3">
      <c r="O753" s="28"/>
    </row>
    <row r="754" spans="15:15" x14ac:dyDescent="0.3">
      <c r="O754" s="28"/>
    </row>
    <row r="755" spans="15:15" x14ac:dyDescent="0.3">
      <c r="O755" s="28"/>
    </row>
    <row r="756" spans="15:15" x14ac:dyDescent="0.3">
      <c r="O756" s="28"/>
    </row>
    <row r="757" spans="15:15" x14ac:dyDescent="0.3">
      <c r="O757" s="28"/>
    </row>
    <row r="758" spans="15:15" x14ac:dyDescent="0.3">
      <c r="O758" s="28"/>
    </row>
    <row r="759" spans="15:15" x14ac:dyDescent="0.3">
      <c r="O759" s="28"/>
    </row>
    <row r="760" spans="15:15" x14ac:dyDescent="0.3">
      <c r="O760" s="28"/>
    </row>
    <row r="761" spans="15:15" x14ac:dyDescent="0.3">
      <c r="O761" s="28"/>
    </row>
    <row r="762" spans="15:15" x14ac:dyDescent="0.3">
      <c r="O762" s="28"/>
    </row>
    <row r="763" spans="15:15" x14ac:dyDescent="0.3">
      <c r="O763" s="28"/>
    </row>
    <row r="764" spans="15:15" x14ac:dyDescent="0.3">
      <c r="O764" s="28"/>
    </row>
    <row r="765" spans="15:15" x14ac:dyDescent="0.3">
      <c r="O765" s="28"/>
    </row>
    <row r="766" spans="15:15" x14ac:dyDescent="0.3">
      <c r="O766" s="28"/>
    </row>
    <row r="767" spans="15:15" x14ac:dyDescent="0.3">
      <c r="O767" s="28"/>
    </row>
    <row r="768" spans="15:15" x14ac:dyDescent="0.3">
      <c r="O768" s="28"/>
    </row>
    <row r="769" spans="15:15" x14ac:dyDescent="0.3">
      <c r="O769" s="28"/>
    </row>
    <row r="770" spans="15:15" x14ac:dyDescent="0.3">
      <c r="O770" s="28"/>
    </row>
    <row r="771" spans="15:15" x14ac:dyDescent="0.3">
      <c r="O771" s="28"/>
    </row>
    <row r="772" spans="15:15" x14ac:dyDescent="0.3">
      <c r="O772" s="28"/>
    </row>
    <row r="773" spans="15:15" x14ac:dyDescent="0.3">
      <c r="O773" s="28"/>
    </row>
    <row r="774" spans="15:15" x14ac:dyDescent="0.3">
      <c r="O774" s="28"/>
    </row>
    <row r="775" spans="15:15" x14ac:dyDescent="0.3">
      <c r="O775" s="28"/>
    </row>
    <row r="776" spans="15:15" x14ac:dyDescent="0.3">
      <c r="O776" s="28"/>
    </row>
    <row r="777" spans="15:15" x14ac:dyDescent="0.3">
      <c r="O777" s="28"/>
    </row>
    <row r="778" spans="15:15" x14ac:dyDescent="0.3">
      <c r="O778" s="28"/>
    </row>
    <row r="779" spans="15:15" x14ac:dyDescent="0.3">
      <c r="O779" s="28"/>
    </row>
    <row r="780" spans="15:15" x14ac:dyDescent="0.3">
      <c r="O780" s="28"/>
    </row>
    <row r="781" spans="15:15" x14ac:dyDescent="0.3">
      <c r="O781" s="28"/>
    </row>
    <row r="782" spans="15:15" x14ac:dyDescent="0.3">
      <c r="O782" s="28"/>
    </row>
    <row r="783" spans="15:15" x14ac:dyDescent="0.3">
      <c r="O783" s="28"/>
    </row>
    <row r="784" spans="15:15" x14ac:dyDescent="0.3">
      <c r="O784" s="28"/>
    </row>
    <row r="785" spans="15:15" x14ac:dyDescent="0.3">
      <c r="O785" s="28"/>
    </row>
    <row r="786" spans="15:15" x14ac:dyDescent="0.3">
      <c r="O786" s="28"/>
    </row>
    <row r="787" spans="15:15" x14ac:dyDescent="0.3">
      <c r="O787" s="28"/>
    </row>
    <row r="788" spans="15:15" x14ac:dyDescent="0.3">
      <c r="O788" s="28"/>
    </row>
    <row r="789" spans="15:15" x14ac:dyDescent="0.3">
      <c r="O789" s="28"/>
    </row>
    <row r="790" spans="15:15" x14ac:dyDescent="0.3">
      <c r="O790" s="28"/>
    </row>
    <row r="791" spans="15:15" x14ac:dyDescent="0.3">
      <c r="O791" s="28"/>
    </row>
    <row r="792" spans="15:15" x14ac:dyDescent="0.3">
      <c r="O792" s="28"/>
    </row>
    <row r="793" spans="15:15" x14ac:dyDescent="0.3">
      <c r="O793" s="28"/>
    </row>
    <row r="794" spans="15:15" x14ac:dyDescent="0.3">
      <c r="O794" s="28"/>
    </row>
    <row r="795" spans="15:15" x14ac:dyDescent="0.3">
      <c r="O795" s="28"/>
    </row>
    <row r="796" spans="15:15" x14ac:dyDescent="0.3">
      <c r="O796" s="28"/>
    </row>
    <row r="797" spans="15:15" x14ac:dyDescent="0.3">
      <c r="O797" s="28"/>
    </row>
    <row r="798" spans="15:15" x14ac:dyDescent="0.3">
      <c r="O798" s="28"/>
    </row>
    <row r="799" spans="15:15" x14ac:dyDescent="0.3">
      <c r="O799" s="28"/>
    </row>
    <row r="800" spans="15:15" x14ac:dyDescent="0.3">
      <c r="O800" s="28"/>
    </row>
    <row r="801" spans="15:15" x14ac:dyDescent="0.3">
      <c r="O801" s="28"/>
    </row>
    <row r="802" spans="15:15" x14ac:dyDescent="0.3">
      <c r="O802" s="28"/>
    </row>
    <row r="803" spans="15:15" x14ac:dyDescent="0.3">
      <c r="O803" s="28"/>
    </row>
    <row r="804" spans="15:15" x14ac:dyDescent="0.3">
      <c r="O804" s="28"/>
    </row>
    <row r="805" spans="15:15" x14ac:dyDescent="0.3">
      <c r="O805" s="28"/>
    </row>
    <row r="806" spans="15:15" x14ac:dyDescent="0.3">
      <c r="O806" s="28"/>
    </row>
    <row r="807" spans="15:15" x14ac:dyDescent="0.3">
      <c r="O807" s="28"/>
    </row>
    <row r="808" spans="15:15" x14ac:dyDescent="0.3">
      <c r="O808" s="28"/>
    </row>
    <row r="809" spans="15:15" x14ac:dyDescent="0.3">
      <c r="O809" s="28"/>
    </row>
    <row r="810" spans="15:15" x14ac:dyDescent="0.3">
      <c r="O810" s="28"/>
    </row>
    <row r="811" spans="15:15" x14ac:dyDescent="0.3">
      <c r="O811" s="28"/>
    </row>
    <row r="812" spans="15:15" x14ac:dyDescent="0.3">
      <c r="O812" s="28"/>
    </row>
    <row r="813" spans="15:15" x14ac:dyDescent="0.3">
      <c r="O813" s="28"/>
    </row>
    <row r="814" spans="15:15" x14ac:dyDescent="0.3">
      <c r="O814" s="28"/>
    </row>
    <row r="815" spans="15:15" x14ac:dyDescent="0.3">
      <c r="O815" s="28"/>
    </row>
    <row r="816" spans="15:15" x14ac:dyDescent="0.3">
      <c r="O816" s="28"/>
    </row>
    <row r="817" spans="15:15" x14ac:dyDescent="0.3">
      <c r="O817" s="28"/>
    </row>
    <row r="818" spans="15:15" x14ac:dyDescent="0.3">
      <c r="O818" s="28"/>
    </row>
    <row r="819" spans="15:15" x14ac:dyDescent="0.3">
      <c r="O819" s="28"/>
    </row>
    <row r="820" spans="15:15" x14ac:dyDescent="0.3">
      <c r="O820" s="28"/>
    </row>
    <row r="821" spans="15:15" x14ac:dyDescent="0.3">
      <c r="O821" s="28"/>
    </row>
    <row r="822" spans="15:15" x14ac:dyDescent="0.3">
      <c r="O822" s="28"/>
    </row>
    <row r="823" spans="15:15" x14ac:dyDescent="0.3">
      <c r="O823" s="28"/>
    </row>
    <row r="824" spans="15:15" x14ac:dyDescent="0.3">
      <c r="O824" s="28"/>
    </row>
    <row r="825" spans="15:15" x14ac:dyDescent="0.3">
      <c r="O825" s="28"/>
    </row>
    <row r="826" spans="15:15" x14ac:dyDescent="0.3">
      <c r="O826" s="28"/>
    </row>
    <row r="827" spans="15:15" x14ac:dyDescent="0.3">
      <c r="O827" s="28"/>
    </row>
    <row r="828" spans="15:15" x14ac:dyDescent="0.3">
      <c r="O828" s="28"/>
    </row>
    <row r="829" spans="15:15" x14ac:dyDescent="0.3">
      <c r="O829" s="28"/>
    </row>
    <row r="830" spans="15:15" x14ac:dyDescent="0.3">
      <c r="O830" s="28"/>
    </row>
    <row r="831" spans="15:15" x14ac:dyDescent="0.3">
      <c r="O831" s="28"/>
    </row>
    <row r="832" spans="15:15" x14ac:dyDescent="0.3">
      <c r="O832" s="28"/>
    </row>
    <row r="833" spans="15:15" x14ac:dyDescent="0.3">
      <c r="O833" s="28"/>
    </row>
    <row r="834" spans="15:15" x14ac:dyDescent="0.3">
      <c r="O834" s="28"/>
    </row>
    <row r="835" spans="15:15" x14ac:dyDescent="0.3">
      <c r="O835" s="28"/>
    </row>
    <row r="836" spans="15:15" x14ac:dyDescent="0.3">
      <c r="O836" s="28"/>
    </row>
    <row r="837" spans="15:15" x14ac:dyDescent="0.3">
      <c r="O837" s="28"/>
    </row>
    <row r="838" spans="15:15" x14ac:dyDescent="0.3">
      <c r="O838" s="28"/>
    </row>
    <row r="839" spans="15:15" x14ac:dyDescent="0.3">
      <c r="O839" s="28"/>
    </row>
    <row r="840" spans="15:15" x14ac:dyDescent="0.3">
      <c r="O840" s="28"/>
    </row>
    <row r="841" spans="15:15" x14ac:dyDescent="0.3">
      <c r="O841" s="28"/>
    </row>
    <row r="842" spans="15:15" x14ac:dyDescent="0.3">
      <c r="O842" s="28"/>
    </row>
    <row r="843" spans="15:15" x14ac:dyDescent="0.3">
      <c r="O843" s="28"/>
    </row>
    <row r="844" spans="15:15" x14ac:dyDescent="0.3">
      <c r="O844" s="28"/>
    </row>
    <row r="845" spans="15:15" x14ac:dyDescent="0.3">
      <c r="O845" s="28"/>
    </row>
    <row r="846" spans="15:15" x14ac:dyDescent="0.3">
      <c r="O846" s="28"/>
    </row>
    <row r="847" spans="15:15" x14ac:dyDescent="0.3">
      <c r="O847" s="28"/>
    </row>
    <row r="848" spans="15:15" x14ac:dyDescent="0.3">
      <c r="O848" s="28"/>
    </row>
    <row r="849" spans="15:15" x14ac:dyDescent="0.3">
      <c r="O849" s="28"/>
    </row>
    <row r="850" spans="15:15" x14ac:dyDescent="0.3">
      <c r="O850" s="28"/>
    </row>
    <row r="851" spans="15:15" x14ac:dyDescent="0.3">
      <c r="O851" s="28"/>
    </row>
    <row r="852" spans="15:15" x14ac:dyDescent="0.3">
      <c r="O852" s="28"/>
    </row>
    <row r="853" spans="15:15" x14ac:dyDescent="0.3">
      <c r="O853" s="28"/>
    </row>
    <row r="854" spans="15:15" x14ac:dyDescent="0.3">
      <c r="O854" s="28"/>
    </row>
    <row r="855" spans="15:15" x14ac:dyDescent="0.3">
      <c r="O855" s="28"/>
    </row>
    <row r="856" spans="15:15" x14ac:dyDescent="0.3">
      <c r="O856" s="28"/>
    </row>
    <row r="857" spans="15:15" x14ac:dyDescent="0.3">
      <c r="O857" s="28"/>
    </row>
    <row r="858" spans="15:15" x14ac:dyDescent="0.3">
      <c r="O858" s="28"/>
    </row>
    <row r="859" spans="15:15" x14ac:dyDescent="0.3">
      <c r="O859" s="28"/>
    </row>
    <row r="860" spans="15:15" x14ac:dyDescent="0.3">
      <c r="O860" s="28"/>
    </row>
    <row r="861" spans="15:15" x14ac:dyDescent="0.3">
      <c r="O861" s="28"/>
    </row>
    <row r="862" spans="15:15" x14ac:dyDescent="0.3">
      <c r="O862" s="28"/>
    </row>
    <row r="863" spans="15:15" x14ac:dyDescent="0.3">
      <c r="O863" s="28"/>
    </row>
    <row r="864" spans="15:15" x14ac:dyDescent="0.3">
      <c r="O864" s="28"/>
    </row>
    <row r="865" spans="15:15" x14ac:dyDescent="0.3">
      <c r="O865" s="28"/>
    </row>
    <row r="866" spans="15:15" x14ac:dyDescent="0.3">
      <c r="O866" s="28"/>
    </row>
    <row r="867" spans="15:15" x14ac:dyDescent="0.3">
      <c r="O867" s="28"/>
    </row>
    <row r="868" spans="15:15" x14ac:dyDescent="0.3">
      <c r="O868" s="28"/>
    </row>
    <row r="869" spans="15:15" x14ac:dyDescent="0.3">
      <c r="O869" s="28"/>
    </row>
    <row r="870" spans="15:15" x14ac:dyDescent="0.3">
      <c r="O870" s="28"/>
    </row>
    <row r="871" spans="15:15" x14ac:dyDescent="0.3">
      <c r="O871" s="28"/>
    </row>
    <row r="872" spans="15:15" x14ac:dyDescent="0.3">
      <c r="O872" s="28"/>
    </row>
    <row r="873" spans="15:15" x14ac:dyDescent="0.3">
      <c r="O873" s="28"/>
    </row>
    <row r="874" spans="15:15" x14ac:dyDescent="0.3">
      <c r="O874" s="28"/>
    </row>
    <row r="875" spans="15:15" x14ac:dyDescent="0.3">
      <c r="O875" s="28"/>
    </row>
    <row r="876" spans="15:15" x14ac:dyDescent="0.3">
      <c r="O876" s="28"/>
    </row>
    <row r="877" spans="15:15" x14ac:dyDescent="0.3">
      <c r="O877" s="28"/>
    </row>
    <row r="878" spans="15:15" x14ac:dyDescent="0.3">
      <c r="O878" s="28"/>
    </row>
    <row r="879" spans="15:15" x14ac:dyDescent="0.3">
      <c r="O879" s="28"/>
    </row>
    <row r="880" spans="15:15" x14ac:dyDescent="0.3">
      <c r="O880" s="28"/>
    </row>
    <row r="881" spans="15:15" x14ac:dyDescent="0.3">
      <c r="O881" s="28"/>
    </row>
    <row r="882" spans="15:15" x14ac:dyDescent="0.3">
      <c r="O882" s="28"/>
    </row>
    <row r="883" spans="15:15" x14ac:dyDescent="0.3">
      <c r="O883" s="28"/>
    </row>
    <row r="884" spans="15:15" x14ac:dyDescent="0.3">
      <c r="O884" s="28"/>
    </row>
    <row r="885" spans="15:15" x14ac:dyDescent="0.3">
      <c r="O885" s="28"/>
    </row>
    <row r="886" spans="15:15" x14ac:dyDescent="0.3">
      <c r="O886" s="28"/>
    </row>
    <row r="887" spans="15:15" x14ac:dyDescent="0.3">
      <c r="O887" s="28"/>
    </row>
    <row r="888" spans="15:15" x14ac:dyDescent="0.3">
      <c r="O888" s="28"/>
    </row>
    <row r="889" spans="15:15" x14ac:dyDescent="0.3">
      <c r="O889" s="28"/>
    </row>
    <row r="890" spans="15:15" x14ac:dyDescent="0.3">
      <c r="O890" s="28"/>
    </row>
    <row r="891" spans="15:15" x14ac:dyDescent="0.3">
      <c r="O891" s="28"/>
    </row>
    <row r="892" spans="15:15" x14ac:dyDescent="0.3">
      <c r="O892" s="28"/>
    </row>
    <row r="893" spans="15:15" x14ac:dyDescent="0.3">
      <c r="O893" s="28"/>
    </row>
    <row r="894" spans="15:15" x14ac:dyDescent="0.3">
      <c r="O894" s="28"/>
    </row>
    <row r="895" spans="15:15" x14ac:dyDescent="0.3">
      <c r="O895" s="28"/>
    </row>
    <row r="896" spans="15:15" x14ac:dyDescent="0.3">
      <c r="O896" s="28"/>
    </row>
    <row r="897" spans="15:15" x14ac:dyDescent="0.3">
      <c r="O897" s="28"/>
    </row>
    <row r="898" spans="15:15" x14ac:dyDescent="0.3">
      <c r="O898" s="28"/>
    </row>
    <row r="899" spans="15:15" x14ac:dyDescent="0.3">
      <c r="O899" s="28"/>
    </row>
    <row r="900" spans="15:15" x14ac:dyDescent="0.3">
      <c r="O900" s="28"/>
    </row>
    <row r="901" spans="15:15" x14ac:dyDescent="0.3">
      <c r="O901" s="28"/>
    </row>
    <row r="902" spans="15:15" x14ac:dyDescent="0.3">
      <c r="O902" s="28"/>
    </row>
    <row r="903" spans="15:15" x14ac:dyDescent="0.3">
      <c r="O903" s="28"/>
    </row>
    <row r="904" spans="15:15" x14ac:dyDescent="0.3">
      <c r="O904" s="28"/>
    </row>
    <row r="905" spans="15:15" x14ac:dyDescent="0.3">
      <c r="O905" s="28"/>
    </row>
    <row r="906" spans="15:15" x14ac:dyDescent="0.3">
      <c r="O906" s="28"/>
    </row>
    <row r="907" spans="15:15" x14ac:dyDescent="0.3">
      <c r="O907" s="28"/>
    </row>
    <row r="908" spans="15:15" x14ac:dyDescent="0.3">
      <c r="O908" s="28"/>
    </row>
    <row r="909" spans="15:15" x14ac:dyDescent="0.3">
      <c r="O909" s="28"/>
    </row>
    <row r="910" spans="15:15" x14ac:dyDescent="0.3">
      <c r="O910" s="28"/>
    </row>
    <row r="911" spans="15:15" x14ac:dyDescent="0.3">
      <c r="O911" s="28"/>
    </row>
    <row r="912" spans="15:15" x14ac:dyDescent="0.3">
      <c r="O912" s="28"/>
    </row>
    <row r="913" spans="15:15" x14ac:dyDescent="0.3">
      <c r="O913" s="28"/>
    </row>
    <row r="914" spans="15:15" x14ac:dyDescent="0.3">
      <c r="O914" s="28"/>
    </row>
    <row r="915" spans="15:15" x14ac:dyDescent="0.3">
      <c r="O915" s="28"/>
    </row>
    <row r="916" spans="15:15" x14ac:dyDescent="0.3">
      <c r="O916" s="28"/>
    </row>
    <row r="917" spans="15:15" x14ac:dyDescent="0.3">
      <c r="O917" s="28"/>
    </row>
    <row r="918" spans="15:15" x14ac:dyDescent="0.3">
      <c r="O918" s="28"/>
    </row>
    <row r="919" spans="15:15" x14ac:dyDescent="0.3">
      <c r="O919" s="28"/>
    </row>
    <row r="920" spans="15:15" x14ac:dyDescent="0.3">
      <c r="O920" s="28"/>
    </row>
    <row r="921" spans="15:15" x14ac:dyDescent="0.3">
      <c r="O921" s="28"/>
    </row>
    <row r="922" spans="15:15" x14ac:dyDescent="0.3">
      <c r="O922" s="28"/>
    </row>
    <row r="923" spans="15:15" x14ac:dyDescent="0.3">
      <c r="O923" s="28"/>
    </row>
    <row r="924" spans="15:15" x14ac:dyDescent="0.3">
      <c r="O924" s="28"/>
    </row>
    <row r="925" spans="15:15" x14ac:dyDescent="0.3">
      <c r="O925" s="28"/>
    </row>
    <row r="926" spans="15:15" x14ac:dyDescent="0.3">
      <c r="O926" s="28"/>
    </row>
    <row r="927" spans="15:15" x14ac:dyDescent="0.3">
      <c r="O927" s="28"/>
    </row>
    <row r="928" spans="15:15" x14ac:dyDescent="0.3">
      <c r="O928" s="28"/>
    </row>
    <row r="929" spans="15:15" x14ac:dyDescent="0.3">
      <c r="O929" s="28"/>
    </row>
    <row r="930" spans="15:15" x14ac:dyDescent="0.3">
      <c r="O930" s="28"/>
    </row>
    <row r="931" spans="15:15" x14ac:dyDescent="0.3">
      <c r="O931" s="28"/>
    </row>
    <row r="932" spans="15:15" x14ac:dyDescent="0.3">
      <c r="O932" s="28"/>
    </row>
    <row r="933" spans="15:15" x14ac:dyDescent="0.3">
      <c r="O933" s="28"/>
    </row>
    <row r="934" spans="15:15" x14ac:dyDescent="0.3">
      <c r="O934" s="28"/>
    </row>
    <row r="935" spans="15:15" x14ac:dyDescent="0.3">
      <c r="O935" s="28"/>
    </row>
    <row r="936" spans="15:15" x14ac:dyDescent="0.3">
      <c r="O936" s="28"/>
    </row>
    <row r="937" spans="15:15" x14ac:dyDescent="0.3">
      <c r="O937" s="28"/>
    </row>
    <row r="938" spans="15:15" x14ac:dyDescent="0.3">
      <c r="O938" s="28"/>
    </row>
    <row r="939" spans="15:15" x14ac:dyDescent="0.3">
      <c r="O939" s="28"/>
    </row>
    <row r="940" spans="15:15" x14ac:dyDescent="0.3">
      <c r="O940" s="28"/>
    </row>
    <row r="941" spans="15:15" x14ac:dyDescent="0.3">
      <c r="O941" s="28"/>
    </row>
    <row r="942" spans="15:15" x14ac:dyDescent="0.3">
      <c r="O942" s="28"/>
    </row>
    <row r="943" spans="15:15" x14ac:dyDescent="0.3">
      <c r="O943" s="28"/>
    </row>
    <row r="944" spans="15:15" x14ac:dyDescent="0.3">
      <c r="O944" s="28"/>
    </row>
    <row r="945" spans="15:15" x14ac:dyDescent="0.3">
      <c r="O945" s="28"/>
    </row>
    <row r="946" spans="15:15" x14ac:dyDescent="0.3">
      <c r="O946" s="28"/>
    </row>
    <row r="947" spans="15:15" x14ac:dyDescent="0.3">
      <c r="O947" s="28"/>
    </row>
    <row r="948" spans="15:15" x14ac:dyDescent="0.3">
      <c r="O948" s="28"/>
    </row>
    <row r="949" spans="15:15" x14ac:dyDescent="0.3">
      <c r="O949" s="28"/>
    </row>
    <row r="950" spans="15:15" x14ac:dyDescent="0.3">
      <c r="O950" s="28"/>
    </row>
    <row r="951" spans="15:15" x14ac:dyDescent="0.3">
      <c r="O951" s="28"/>
    </row>
    <row r="952" spans="15:15" x14ac:dyDescent="0.3">
      <c r="O952" s="28"/>
    </row>
    <row r="953" spans="15:15" x14ac:dyDescent="0.3">
      <c r="O953" s="28"/>
    </row>
    <row r="954" spans="15:15" x14ac:dyDescent="0.3">
      <c r="O954" s="28"/>
    </row>
    <row r="955" spans="15:15" x14ac:dyDescent="0.3">
      <c r="O955" s="28"/>
    </row>
    <row r="956" spans="15:15" x14ac:dyDescent="0.3">
      <c r="O956" s="28"/>
    </row>
    <row r="957" spans="15:15" x14ac:dyDescent="0.3">
      <c r="O957" s="28"/>
    </row>
    <row r="958" spans="15:15" x14ac:dyDescent="0.3">
      <c r="O958" s="28"/>
    </row>
    <row r="959" spans="15:15" x14ac:dyDescent="0.3">
      <c r="O959" s="28"/>
    </row>
    <row r="960" spans="15:15" x14ac:dyDescent="0.3">
      <c r="O960" s="28"/>
    </row>
    <row r="961" spans="15:15" x14ac:dyDescent="0.3">
      <c r="O961" s="28"/>
    </row>
    <row r="962" spans="15:15" x14ac:dyDescent="0.3">
      <c r="O962" s="28"/>
    </row>
    <row r="963" spans="15:15" x14ac:dyDescent="0.3">
      <c r="O963" s="28"/>
    </row>
    <row r="964" spans="15:15" x14ac:dyDescent="0.3">
      <c r="O964" s="28"/>
    </row>
    <row r="965" spans="15:15" x14ac:dyDescent="0.3">
      <c r="O965" s="28"/>
    </row>
    <row r="966" spans="15:15" x14ac:dyDescent="0.3">
      <c r="O966" s="28"/>
    </row>
    <row r="967" spans="15:15" x14ac:dyDescent="0.3">
      <c r="O967" s="28"/>
    </row>
    <row r="968" spans="15:15" x14ac:dyDescent="0.3">
      <c r="O968" s="28"/>
    </row>
    <row r="969" spans="15:15" x14ac:dyDescent="0.3">
      <c r="O969" s="28"/>
    </row>
    <row r="970" spans="15:15" x14ac:dyDescent="0.3">
      <c r="O970" s="28"/>
    </row>
    <row r="971" spans="15:15" x14ac:dyDescent="0.3">
      <c r="O971" s="28"/>
    </row>
    <row r="972" spans="15:15" x14ac:dyDescent="0.3">
      <c r="O972" s="28"/>
    </row>
    <row r="973" spans="15:15" x14ac:dyDescent="0.3">
      <c r="O973" s="28"/>
    </row>
    <row r="974" spans="15:15" x14ac:dyDescent="0.3">
      <c r="O974" s="28"/>
    </row>
    <row r="975" spans="15:15" x14ac:dyDescent="0.3">
      <c r="O975" s="28"/>
    </row>
    <row r="976" spans="15:15" x14ac:dyDescent="0.3">
      <c r="O976" s="28"/>
    </row>
    <row r="977" spans="15:15" x14ac:dyDescent="0.3">
      <c r="O977" s="28"/>
    </row>
    <row r="978" spans="15:15" x14ac:dyDescent="0.3">
      <c r="O978" s="28"/>
    </row>
    <row r="979" spans="15:15" x14ac:dyDescent="0.3">
      <c r="O979" s="28"/>
    </row>
    <row r="980" spans="15:15" x14ac:dyDescent="0.3">
      <c r="O980" s="28"/>
    </row>
    <row r="981" spans="15:15" x14ac:dyDescent="0.3">
      <c r="O981" s="28"/>
    </row>
    <row r="982" spans="15:15" x14ac:dyDescent="0.3">
      <c r="O982" s="28"/>
    </row>
    <row r="983" spans="15:15" x14ac:dyDescent="0.3">
      <c r="O983" s="28"/>
    </row>
    <row r="984" spans="15:15" x14ac:dyDescent="0.3">
      <c r="O984" s="28"/>
    </row>
    <row r="985" spans="15:15" x14ac:dyDescent="0.3">
      <c r="O985" s="28"/>
    </row>
    <row r="986" spans="15:15" x14ac:dyDescent="0.3">
      <c r="O986" s="28"/>
    </row>
    <row r="987" spans="15:15" x14ac:dyDescent="0.3">
      <c r="O987" s="28"/>
    </row>
    <row r="988" spans="15:15" x14ac:dyDescent="0.3">
      <c r="O988" s="28"/>
    </row>
    <row r="989" spans="15:15" x14ac:dyDescent="0.3">
      <c r="O989" s="28"/>
    </row>
    <row r="990" spans="15:15" x14ac:dyDescent="0.3">
      <c r="O990" s="28"/>
    </row>
    <row r="991" spans="15:15" x14ac:dyDescent="0.3">
      <c r="O991" s="28"/>
    </row>
    <row r="992" spans="15:15" x14ac:dyDescent="0.3">
      <c r="O992" s="28"/>
    </row>
    <row r="993" spans="15:15" x14ac:dyDescent="0.3">
      <c r="O993" s="28"/>
    </row>
    <row r="994" spans="15:15" x14ac:dyDescent="0.3">
      <c r="O994" s="28"/>
    </row>
    <row r="995" spans="15:15" x14ac:dyDescent="0.3">
      <c r="O995" s="28"/>
    </row>
    <row r="996" spans="15:15" x14ac:dyDescent="0.3">
      <c r="O996" s="28"/>
    </row>
    <row r="997" spans="15:15" x14ac:dyDescent="0.3">
      <c r="O997" s="28"/>
    </row>
    <row r="998" spans="15:15" x14ac:dyDescent="0.3">
      <c r="O998" s="28"/>
    </row>
    <row r="999" spans="15:15" x14ac:dyDescent="0.3">
      <c r="O999" s="28"/>
    </row>
    <row r="1000" spans="15:15" x14ac:dyDescent="0.3">
      <c r="O1000" s="28"/>
    </row>
    <row r="1001" spans="15:15" x14ac:dyDescent="0.3">
      <c r="O1001" s="28"/>
    </row>
    <row r="1002" spans="15:15" x14ac:dyDescent="0.3">
      <c r="O1002" s="28"/>
    </row>
    <row r="1003" spans="15:15" x14ac:dyDescent="0.3">
      <c r="O1003" s="28"/>
    </row>
    <row r="1004" spans="15:15" x14ac:dyDescent="0.3">
      <c r="O1004" s="28"/>
    </row>
    <row r="1005" spans="15:15" x14ac:dyDescent="0.3">
      <c r="O1005" s="28"/>
    </row>
    <row r="1006" spans="15:15" x14ac:dyDescent="0.3">
      <c r="O1006" s="28"/>
    </row>
    <row r="1007" spans="15:15" x14ac:dyDescent="0.3">
      <c r="O1007" s="28"/>
    </row>
    <row r="1008" spans="15:15" x14ac:dyDescent="0.3">
      <c r="O1008" s="28"/>
    </row>
    <row r="1009" spans="15:15" x14ac:dyDescent="0.3">
      <c r="O1009" s="28"/>
    </row>
    <row r="1010" spans="15:15" x14ac:dyDescent="0.3">
      <c r="O1010" s="28"/>
    </row>
    <row r="1011" spans="15:15" x14ac:dyDescent="0.3">
      <c r="O1011" s="28"/>
    </row>
    <row r="1012" spans="15:15" x14ac:dyDescent="0.3">
      <c r="O1012" s="28"/>
    </row>
    <row r="1013" spans="15:15" x14ac:dyDescent="0.3">
      <c r="O1013" s="28"/>
    </row>
    <row r="1014" spans="15:15" x14ac:dyDescent="0.3">
      <c r="O1014" s="28"/>
    </row>
    <row r="1015" spans="15:15" x14ac:dyDescent="0.3">
      <c r="O1015" s="28"/>
    </row>
    <row r="1016" spans="15:15" x14ac:dyDescent="0.3">
      <c r="O1016" s="28"/>
    </row>
    <row r="1017" spans="15:15" x14ac:dyDescent="0.3">
      <c r="O1017" s="28"/>
    </row>
    <row r="1018" spans="15:15" x14ac:dyDescent="0.3">
      <c r="O1018" s="28"/>
    </row>
    <row r="1019" spans="15:15" x14ac:dyDescent="0.3">
      <c r="O1019" s="28"/>
    </row>
    <row r="1020" spans="15:15" x14ac:dyDescent="0.3">
      <c r="O1020" s="28"/>
    </row>
    <row r="1021" spans="15:15" x14ac:dyDescent="0.3">
      <c r="O1021" s="28"/>
    </row>
    <row r="1022" spans="15:15" x14ac:dyDescent="0.3">
      <c r="O1022" s="28"/>
    </row>
    <row r="1023" spans="15:15" x14ac:dyDescent="0.3">
      <c r="O1023" s="28"/>
    </row>
    <row r="1024" spans="15:15" x14ac:dyDescent="0.3">
      <c r="O1024" s="28"/>
    </row>
    <row r="1025" spans="15:15" x14ac:dyDescent="0.3">
      <c r="O1025" s="28"/>
    </row>
    <row r="1026" spans="15:15" x14ac:dyDescent="0.3">
      <c r="O1026" s="28"/>
    </row>
    <row r="1027" spans="15:15" x14ac:dyDescent="0.3">
      <c r="O1027" s="28"/>
    </row>
    <row r="1028" spans="15:15" x14ac:dyDescent="0.3">
      <c r="O1028" s="28"/>
    </row>
    <row r="1029" spans="15:15" x14ac:dyDescent="0.3">
      <c r="O1029" s="28"/>
    </row>
    <row r="1030" spans="15:15" x14ac:dyDescent="0.3">
      <c r="O1030" s="28"/>
    </row>
    <row r="1031" spans="15:15" x14ac:dyDescent="0.3">
      <c r="O1031" s="28"/>
    </row>
    <row r="1032" spans="15:15" x14ac:dyDescent="0.3">
      <c r="O1032" s="28"/>
    </row>
    <row r="1033" spans="15:15" x14ac:dyDescent="0.3">
      <c r="O1033" s="28"/>
    </row>
    <row r="1034" spans="15:15" x14ac:dyDescent="0.3">
      <c r="O1034" s="28"/>
    </row>
    <row r="1035" spans="15:15" x14ac:dyDescent="0.3">
      <c r="O1035" s="28"/>
    </row>
    <row r="1036" spans="15:15" x14ac:dyDescent="0.3">
      <c r="O1036" s="28"/>
    </row>
    <row r="1037" spans="15:15" x14ac:dyDescent="0.3">
      <c r="O1037" s="28"/>
    </row>
    <row r="1038" spans="15:15" x14ac:dyDescent="0.3">
      <c r="O1038" s="28"/>
    </row>
    <row r="1039" spans="15:15" x14ac:dyDescent="0.3">
      <c r="O1039" s="28"/>
    </row>
    <row r="1040" spans="15:15" x14ac:dyDescent="0.3">
      <c r="O1040" s="28"/>
    </row>
    <row r="1041" spans="15:15" x14ac:dyDescent="0.3">
      <c r="O1041" s="28"/>
    </row>
    <row r="1042" spans="15:15" x14ac:dyDescent="0.3">
      <c r="O1042" s="28"/>
    </row>
    <row r="1043" spans="15:15" x14ac:dyDescent="0.3">
      <c r="O1043" s="28"/>
    </row>
    <row r="1044" spans="15:15" x14ac:dyDescent="0.3">
      <c r="O1044" s="28"/>
    </row>
    <row r="1045" spans="15:15" x14ac:dyDescent="0.3">
      <c r="O1045" s="28"/>
    </row>
    <row r="1046" spans="15:15" x14ac:dyDescent="0.3">
      <c r="O1046" s="28"/>
    </row>
    <row r="1047" spans="15:15" x14ac:dyDescent="0.3">
      <c r="O1047" s="28"/>
    </row>
    <row r="1048" spans="15:15" x14ac:dyDescent="0.3">
      <c r="O1048" s="28"/>
    </row>
    <row r="1049" spans="15:15" x14ac:dyDescent="0.3">
      <c r="O1049" s="28"/>
    </row>
    <row r="1050" spans="15:15" x14ac:dyDescent="0.3">
      <c r="O1050" s="28"/>
    </row>
    <row r="1051" spans="15:15" x14ac:dyDescent="0.3">
      <c r="O1051" s="28"/>
    </row>
    <row r="1052" spans="15:15" x14ac:dyDescent="0.3">
      <c r="O1052" s="28"/>
    </row>
    <row r="1053" spans="15:15" x14ac:dyDescent="0.3">
      <c r="O1053" s="28"/>
    </row>
    <row r="1054" spans="15:15" x14ac:dyDescent="0.3">
      <c r="O1054" s="28"/>
    </row>
    <row r="1055" spans="15:15" x14ac:dyDescent="0.3">
      <c r="O1055" s="28"/>
    </row>
    <row r="1056" spans="15:15" x14ac:dyDescent="0.3">
      <c r="O1056" s="28"/>
    </row>
    <row r="1057" spans="15:15" x14ac:dyDescent="0.3">
      <c r="O1057" s="28"/>
    </row>
    <row r="1058" spans="15:15" x14ac:dyDescent="0.3">
      <c r="O1058" s="28"/>
    </row>
    <row r="1059" spans="15:15" x14ac:dyDescent="0.3">
      <c r="O1059" s="28"/>
    </row>
    <row r="1060" spans="15:15" x14ac:dyDescent="0.3">
      <c r="O1060" s="28"/>
    </row>
    <row r="1061" spans="15:15" x14ac:dyDescent="0.3">
      <c r="O1061" s="28"/>
    </row>
    <row r="1062" spans="15:15" x14ac:dyDescent="0.3">
      <c r="O1062" s="28"/>
    </row>
    <row r="1063" spans="15:15" x14ac:dyDescent="0.3">
      <c r="O1063" s="28"/>
    </row>
    <row r="1064" spans="15:15" x14ac:dyDescent="0.3">
      <c r="O1064" s="28"/>
    </row>
    <row r="1065" spans="15:15" x14ac:dyDescent="0.3">
      <c r="O1065" s="28"/>
    </row>
    <row r="1066" spans="15:15" x14ac:dyDescent="0.3">
      <c r="O1066" s="28"/>
    </row>
    <row r="1067" spans="15:15" x14ac:dyDescent="0.3">
      <c r="O1067" s="28"/>
    </row>
    <row r="1068" spans="15:15" x14ac:dyDescent="0.3">
      <c r="O1068" s="28"/>
    </row>
    <row r="1069" spans="15:15" x14ac:dyDescent="0.3">
      <c r="O1069" s="28"/>
    </row>
    <row r="1070" spans="15:15" x14ac:dyDescent="0.3">
      <c r="O1070" s="28"/>
    </row>
    <row r="1071" spans="15:15" x14ac:dyDescent="0.3">
      <c r="O1071" s="28"/>
    </row>
    <row r="1072" spans="15:15" x14ac:dyDescent="0.3">
      <c r="O1072" s="28"/>
    </row>
    <row r="1073" spans="15:15" x14ac:dyDescent="0.3">
      <c r="O1073" s="28"/>
    </row>
    <row r="1074" spans="15:15" x14ac:dyDescent="0.3">
      <c r="O1074" s="28"/>
    </row>
    <row r="1075" spans="15:15" x14ac:dyDescent="0.3">
      <c r="O1075" s="28"/>
    </row>
    <row r="1076" spans="15:15" x14ac:dyDescent="0.3">
      <c r="O1076" s="28"/>
    </row>
    <row r="1077" spans="15:15" x14ac:dyDescent="0.3">
      <c r="O1077" s="28"/>
    </row>
    <row r="1078" spans="15:15" x14ac:dyDescent="0.3">
      <c r="O1078" s="28"/>
    </row>
    <row r="1079" spans="15:15" x14ac:dyDescent="0.3">
      <c r="O1079" s="28"/>
    </row>
    <row r="1080" spans="15:15" x14ac:dyDescent="0.3">
      <c r="O1080" s="28"/>
    </row>
    <row r="1081" spans="15:15" x14ac:dyDescent="0.3">
      <c r="O1081" s="28"/>
    </row>
    <row r="1082" spans="15:15" x14ac:dyDescent="0.3">
      <c r="O1082" s="28"/>
    </row>
    <row r="1083" spans="15:15" x14ac:dyDescent="0.3">
      <c r="O1083" s="28"/>
    </row>
    <row r="1084" spans="15:15" x14ac:dyDescent="0.3">
      <c r="O1084" s="28"/>
    </row>
    <row r="1085" spans="15:15" x14ac:dyDescent="0.3">
      <c r="O1085" s="28"/>
    </row>
    <row r="1086" spans="15:15" x14ac:dyDescent="0.3">
      <c r="O1086" s="28"/>
    </row>
    <row r="1087" spans="15:15" x14ac:dyDescent="0.3">
      <c r="O1087" s="28"/>
    </row>
    <row r="1088" spans="15:15" x14ac:dyDescent="0.3">
      <c r="O1088" s="28"/>
    </row>
    <row r="1089" spans="15:15" x14ac:dyDescent="0.3">
      <c r="O1089" s="28"/>
    </row>
    <row r="1090" spans="15:15" x14ac:dyDescent="0.3">
      <c r="O1090" s="28"/>
    </row>
    <row r="1091" spans="15:15" x14ac:dyDescent="0.3">
      <c r="O1091" s="28"/>
    </row>
    <row r="1092" spans="15:15" x14ac:dyDescent="0.3">
      <c r="O1092" s="28"/>
    </row>
    <row r="1093" spans="15:15" x14ac:dyDescent="0.3">
      <c r="O1093" s="28"/>
    </row>
    <row r="1094" spans="15:15" x14ac:dyDescent="0.3">
      <c r="O1094" s="28"/>
    </row>
    <row r="1095" spans="15:15" x14ac:dyDescent="0.3">
      <c r="O1095" s="28"/>
    </row>
    <row r="1096" spans="15:15" x14ac:dyDescent="0.3">
      <c r="O1096" s="28"/>
    </row>
    <row r="1097" spans="15:15" x14ac:dyDescent="0.3">
      <c r="O1097" s="28"/>
    </row>
    <row r="1098" spans="15:15" x14ac:dyDescent="0.3">
      <c r="O1098" s="28"/>
    </row>
    <row r="1099" spans="15:15" x14ac:dyDescent="0.3">
      <c r="O1099" s="28"/>
    </row>
    <row r="1100" spans="15:15" x14ac:dyDescent="0.3">
      <c r="O1100" s="28"/>
    </row>
    <row r="1101" spans="15:15" x14ac:dyDescent="0.3">
      <c r="O1101" s="28"/>
    </row>
    <row r="1102" spans="15:15" x14ac:dyDescent="0.3">
      <c r="O1102" s="28"/>
    </row>
    <row r="1103" spans="15:15" x14ac:dyDescent="0.3">
      <c r="O1103" s="28"/>
    </row>
    <row r="1104" spans="15:15" x14ac:dyDescent="0.3">
      <c r="O1104" s="28"/>
    </row>
    <row r="1105" spans="15:15" x14ac:dyDescent="0.3">
      <c r="O1105" s="28"/>
    </row>
    <row r="1106" spans="15:15" x14ac:dyDescent="0.3">
      <c r="O1106" s="28"/>
    </row>
    <row r="1107" spans="15:15" x14ac:dyDescent="0.3">
      <c r="O1107" s="28"/>
    </row>
    <row r="1108" spans="15:15" x14ac:dyDescent="0.3">
      <c r="O1108" s="28"/>
    </row>
    <row r="1109" spans="15:15" x14ac:dyDescent="0.3">
      <c r="O1109" s="28"/>
    </row>
    <row r="1110" spans="15:15" x14ac:dyDescent="0.3">
      <c r="O1110" s="28"/>
    </row>
    <row r="1111" spans="15:15" x14ac:dyDescent="0.3">
      <c r="O1111" s="28"/>
    </row>
    <row r="1112" spans="15:15" x14ac:dyDescent="0.3">
      <c r="O1112" s="28"/>
    </row>
    <row r="1113" spans="15:15" x14ac:dyDescent="0.3">
      <c r="O1113" s="28"/>
    </row>
    <row r="1114" spans="15:15" x14ac:dyDescent="0.3">
      <c r="O1114" s="28"/>
    </row>
    <row r="1115" spans="15:15" x14ac:dyDescent="0.3">
      <c r="O1115" s="28"/>
    </row>
    <row r="1116" spans="15:15" x14ac:dyDescent="0.3">
      <c r="O1116" s="28"/>
    </row>
    <row r="1117" spans="15:15" x14ac:dyDescent="0.3">
      <c r="O1117" s="28"/>
    </row>
    <row r="1118" spans="15:15" x14ac:dyDescent="0.3">
      <c r="O1118" s="28"/>
    </row>
    <row r="1119" spans="15:15" x14ac:dyDescent="0.3">
      <c r="O1119" s="28"/>
    </row>
    <row r="1120" spans="15:15" x14ac:dyDescent="0.3">
      <c r="O1120" s="28"/>
    </row>
    <row r="1121" spans="15:15" x14ac:dyDescent="0.3">
      <c r="O1121" s="28"/>
    </row>
    <row r="1122" spans="15:15" x14ac:dyDescent="0.3">
      <c r="O1122" s="28"/>
    </row>
    <row r="1123" spans="15:15" x14ac:dyDescent="0.3">
      <c r="O1123" s="28"/>
    </row>
    <row r="1124" spans="15:15" x14ac:dyDescent="0.3">
      <c r="O1124" s="28"/>
    </row>
    <row r="1125" spans="15:15" x14ac:dyDescent="0.3">
      <c r="O1125" s="28"/>
    </row>
    <row r="1126" spans="15:15" x14ac:dyDescent="0.3">
      <c r="O1126" s="28"/>
    </row>
    <row r="1127" spans="15:15" x14ac:dyDescent="0.3">
      <c r="O1127" s="28"/>
    </row>
    <row r="1128" spans="15:15" x14ac:dyDescent="0.3">
      <c r="O1128" s="28"/>
    </row>
    <row r="1129" spans="15:15" x14ac:dyDescent="0.3">
      <c r="O1129" s="28"/>
    </row>
    <row r="1130" spans="15:15" x14ac:dyDescent="0.3">
      <c r="O1130" s="28"/>
    </row>
    <row r="1131" spans="15:15" x14ac:dyDescent="0.3">
      <c r="O1131" s="28"/>
    </row>
    <row r="1132" spans="15:15" x14ac:dyDescent="0.3">
      <c r="O1132" s="28"/>
    </row>
    <row r="1133" spans="15:15" x14ac:dyDescent="0.3">
      <c r="O1133" s="28"/>
    </row>
    <row r="1134" spans="15:15" x14ac:dyDescent="0.3">
      <c r="O1134" s="28"/>
    </row>
    <row r="1135" spans="15:15" x14ac:dyDescent="0.3">
      <c r="O1135" s="28"/>
    </row>
    <row r="1136" spans="15:15" x14ac:dyDescent="0.3">
      <c r="O1136" s="28"/>
    </row>
    <row r="1137" spans="15:15" x14ac:dyDescent="0.3">
      <c r="O1137" s="28"/>
    </row>
    <row r="1138" spans="15:15" x14ac:dyDescent="0.3">
      <c r="O1138" s="28"/>
    </row>
    <row r="1139" spans="15:15" x14ac:dyDescent="0.3">
      <c r="O1139" s="28"/>
    </row>
    <row r="1140" spans="15:15" x14ac:dyDescent="0.3">
      <c r="O1140" s="28"/>
    </row>
    <row r="1141" spans="15:15" x14ac:dyDescent="0.3">
      <c r="O1141" s="28"/>
    </row>
    <row r="1142" spans="15:15" x14ac:dyDescent="0.3">
      <c r="O1142" s="28"/>
    </row>
    <row r="1143" spans="15:15" x14ac:dyDescent="0.3">
      <c r="O1143" s="28"/>
    </row>
    <row r="1144" spans="15:15" x14ac:dyDescent="0.3">
      <c r="O1144" s="28"/>
    </row>
    <row r="1145" spans="15:15" x14ac:dyDescent="0.3">
      <c r="O1145" s="28"/>
    </row>
    <row r="1146" spans="15:15" x14ac:dyDescent="0.3">
      <c r="O1146" s="28"/>
    </row>
    <row r="1147" spans="15:15" x14ac:dyDescent="0.3">
      <c r="O1147" s="28"/>
    </row>
    <row r="1148" spans="15:15" x14ac:dyDescent="0.3">
      <c r="O1148" s="28"/>
    </row>
    <row r="1149" spans="15:15" x14ac:dyDescent="0.3">
      <c r="O1149" s="28"/>
    </row>
    <row r="1150" spans="15:15" x14ac:dyDescent="0.3">
      <c r="O1150" s="28"/>
    </row>
    <row r="1151" spans="15:15" x14ac:dyDescent="0.3">
      <c r="O1151" s="28"/>
    </row>
    <row r="1152" spans="15:15" x14ac:dyDescent="0.3">
      <c r="O1152" s="28"/>
    </row>
    <row r="1153" spans="15:15" x14ac:dyDescent="0.3">
      <c r="O1153" s="28"/>
    </row>
    <row r="1154" spans="15:15" x14ac:dyDescent="0.3">
      <c r="O1154" s="28"/>
    </row>
    <row r="1155" spans="15:15" x14ac:dyDescent="0.3">
      <c r="O1155" s="28"/>
    </row>
    <row r="1156" spans="15:15" x14ac:dyDescent="0.3">
      <c r="O1156" s="28"/>
    </row>
    <row r="1157" spans="15:15" x14ac:dyDescent="0.3">
      <c r="O1157" s="28"/>
    </row>
    <row r="1158" spans="15:15" x14ac:dyDescent="0.3">
      <c r="O1158" s="28"/>
    </row>
    <row r="1159" spans="15:15" x14ac:dyDescent="0.3">
      <c r="O1159" s="28"/>
    </row>
    <row r="1160" spans="15:15" x14ac:dyDescent="0.3">
      <c r="O1160" s="28"/>
    </row>
    <row r="1161" spans="15:15" x14ac:dyDescent="0.3">
      <c r="O1161" s="28"/>
    </row>
    <row r="1162" spans="15:15" x14ac:dyDescent="0.3">
      <c r="O1162" s="28"/>
    </row>
    <row r="1163" spans="15:15" x14ac:dyDescent="0.3">
      <c r="O1163" s="28"/>
    </row>
    <row r="1164" spans="15:15" x14ac:dyDescent="0.3">
      <c r="O1164" s="28"/>
    </row>
    <row r="1165" spans="15:15" x14ac:dyDescent="0.3">
      <c r="O1165" s="28"/>
    </row>
    <row r="1166" spans="15:15" x14ac:dyDescent="0.3">
      <c r="O1166" s="28"/>
    </row>
    <row r="1167" spans="15:15" x14ac:dyDescent="0.3">
      <c r="O1167" s="28"/>
    </row>
    <row r="1168" spans="15:15" x14ac:dyDescent="0.3">
      <c r="O1168" s="28"/>
    </row>
    <row r="1169" spans="15:15" x14ac:dyDescent="0.3">
      <c r="O1169" s="28"/>
    </row>
    <row r="1170" spans="15:15" x14ac:dyDescent="0.3">
      <c r="O1170" s="28"/>
    </row>
    <row r="1171" spans="15:15" x14ac:dyDescent="0.3">
      <c r="O1171" s="28"/>
    </row>
    <row r="1172" spans="15:15" x14ac:dyDescent="0.3">
      <c r="O1172" s="28"/>
    </row>
    <row r="1173" spans="15:15" x14ac:dyDescent="0.3">
      <c r="O1173" s="28"/>
    </row>
    <row r="1174" spans="15:15" x14ac:dyDescent="0.3">
      <c r="O1174" s="28"/>
    </row>
    <row r="1175" spans="15:15" x14ac:dyDescent="0.3">
      <c r="O1175" s="28"/>
    </row>
    <row r="1176" spans="15:15" x14ac:dyDescent="0.3">
      <c r="O1176" s="28"/>
    </row>
    <row r="1177" spans="15:15" x14ac:dyDescent="0.3">
      <c r="O1177" s="28"/>
    </row>
    <row r="1178" spans="15:15" x14ac:dyDescent="0.3">
      <c r="O1178" s="28"/>
    </row>
    <row r="1179" spans="15:15" x14ac:dyDescent="0.3">
      <c r="O1179" s="28"/>
    </row>
    <row r="1180" spans="15:15" x14ac:dyDescent="0.3">
      <c r="O1180" s="28"/>
    </row>
    <row r="1181" spans="15:15" x14ac:dyDescent="0.3">
      <c r="O1181" s="28"/>
    </row>
    <row r="1182" spans="15:15" x14ac:dyDescent="0.3">
      <c r="O1182" s="28"/>
    </row>
    <row r="1183" spans="15:15" x14ac:dyDescent="0.3">
      <c r="O1183" s="28"/>
    </row>
    <row r="1184" spans="15:15" x14ac:dyDescent="0.3">
      <c r="O1184" s="28"/>
    </row>
    <row r="1185" spans="15:15" x14ac:dyDescent="0.3">
      <c r="O1185" s="28"/>
    </row>
    <row r="1186" spans="15:15" x14ac:dyDescent="0.3">
      <c r="O1186" s="28"/>
    </row>
    <row r="1187" spans="15:15" x14ac:dyDescent="0.3">
      <c r="O1187" s="28"/>
    </row>
    <row r="1188" spans="15:15" x14ac:dyDescent="0.3">
      <c r="O1188" s="28"/>
    </row>
    <row r="1189" spans="15:15" x14ac:dyDescent="0.3">
      <c r="O1189" s="28"/>
    </row>
    <row r="1190" spans="15:15" x14ac:dyDescent="0.3">
      <c r="O1190" s="28"/>
    </row>
    <row r="1191" spans="15:15" x14ac:dyDescent="0.3">
      <c r="O1191" s="28"/>
    </row>
    <row r="1192" spans="15:15" x14ac:dyDescent="0.3">
      <c r="O1192" s="28"/>
    </row>
    <row r="1193" spans="15:15" x14ac:dyDescent="0.3">
      <c r="O1193" s="28"/>
    </row>
    <row r="1194" spans="15:15" x14ac:dyDescent="0.3">
      <c r="O1194" s="28"/>
    </row>
    <row r="1195" spans="15:15" x14ac:dyDescent="0.3">
      <c r="O1195" s="28"/>
    </row>
    <row r="1196" spans="15:15" x14ac:dyDescent="0.3">
      <c r="O1196" s="28"/>
    </row>
    <row r="1197" spans="15:15" x14ac:dyDescent="0.3">
      <c r="O1197" s="28"/>
    </row>
    <row r="1198" spans="15:15" x14ac:dyDescent="0.3">
      <c r="O1198" s="28"/>
    </row>
    <row r="1199" spans="15:15" x14ac:dyDescent="0.3">
      <c r="O1199" s="28"/>
    </row>
    <row r="1200" spans="15:15" x14ac:dyDescent="0.3">
      <c r="O1200" s="28"/>
    </row>
    <row r="1201" spans="15:15" x14ac:dyDescent="0.3">
      <c r="O1201" s="28"/>
    </row>
    <row r="1202" spans="15:15" x14ac:dyDescent="0.3">
      <c r="O1202" s="28"/>
    </row>
    <row r="1203" spans="15:15" x14ac:dyDescent="0.3">
      <c r="O1203" s="28"/>
    </row>
    <row r="1204" spans="15:15" x14ac:dyDescent="0.3">
      <c r="O1204" s="28"/>
    </row>
    <row r="1205" spans="15:15" x14ac:dyDescent="0.3">
      <c r="O1205" s="28"/>
    </row>
    <row r="1206" spans="15:15" x14ac:dyDescent="0.3">
      <c r="O1206" s="28"/>
    </row>
    <row r="1207" spans="15:15" x14ac:dyDescent="0.3">
      <c r="O1207" s="28"/>
    </row>
    <row r="1208" spans="15:15" x14ac:dyDescent="0.3">
      <c r="O1208" s="28"/>
    </row>
    <row r="1209" spans="15:15" x14ac:dyDescent="0.3">
      <c r="O1209" s="28"/>
    </row>
    <row r="1210" spans="15:15" x14ac:dyDescent="0.3">
      <c r="O1210" s="28"/>
    </row>
    <row r="1211" spans="15:15" x14ac:dyDescent="0.3">
      <c r="O1211" s="28"/>
    </row>
    <row r="1212" spans="15:15" x14ac:dyDescent="0.3">
      <c r="O1212" s="28"/>
    </row>
    <row r="1213" spans="15:15" x14ac:dyDescent="0.3">
      <c r="O1213" s="28"/>
    </row>
    <row r="1214" spans="15:15" x14ac:dyDescent="0.3">
      <c r="O1214" s="28"/>
    </row>
    <row r="1215" spans="15:15" x14ac:dyDescent="0.3">
      <c r="O1215" s="28"/>
    </row>
    <row r="1216" spans="15:15" x14ac:dyDescent="0.3">
      <c r="O1216" s="28"/>
    </row>
    <row r="1217" spans="15:15" x14ac:dyDescent="0.3">
      <c r="O1217" s="28"/>
    </row>
    <row r="1218" spans="15:15" x14ac:dyDescent="0.3">
      <c r="O1218" s="28"/>
    </row>
    <row r="1219" spans="15:15" x14ac:dyDescent="0.3">
      <c r="O1219" s="28"/>
    </row>
    <row r="1220" spans="15:15" x14ac:dyDescent="0.3">
      <c r="O1220" s="28"/>
    </row>
    <row r="1221" spans="15:15" x14ac:dyDescent="0.3">
      <c r="O1221" s="28"/>
    </row>
    <row r="1222" spans="15:15" x14ac:dyDescent="0.3">
      <c r="O1222" s="28"/>
    </row>
    <row r="1223" spans="15:15" x14ac:dyDescent="0.3">
      <c r="O1223" s="28"/>
    </row>
    <row r="1224" spans="15:15" x14ac:dyDescent="0.3">
      <c r="O1224" s="28"/>
    </row>
    <row r="1225" spans="15:15" x14ac:dyDescent="0.3">
      <c r="O1225" s="28"/>
    </row>
    <row r="1226" spans="15:15" x14ac:dyDescent="0.3">
      <c r="O1226" s="28"/>
    </row>
    <row r="1227" spans="15:15" x14ac:dyDescent="0.3">
      <c r="O1227" s="28"/>
    </row>
    <row r="1228" spans="15:15" x14ac:dyDescent="0.3">
      <c r="O1228" s="28"/>
    </row>
    <row r="1229" spans="15:15" x14ac:dyDescent="0.3">
      <c r="O1229" s="28"/>
    </row>
    <row r="1230" spans="15:15" x14ac:dyDescent="0.3">
      <c r="O1230" s="28"/>
    </row>
    <row r="1231" spans="15:15" x14ac:dyDescent="0.3">
      <c r="O1231" s="28"/>
    </row>
    <row r="1232" spans="15:15" x14ac:dyDescent="0.3">
      <c r="O1232" s="28"/>
    </row>
    <row r="1233" spans="15:15" x14ac:dyDescent="0.3">
      <c r="O1233" s="28"/>
    </row>
    <row r="1234" spans="15:15" x14ac:dyDescent="0.3">
      <c r="O1234" s="28"/>
    </row>
    <row r="1235" spans="15:15" x14ac:dyDescent="0.3">
      <c r="O1235" s="28"/>
    </row>
    <row r="1236" spans="15:15" x14ac:dyDescent="0.3">
      <c r="O1236" s="28"/>
    </row>
    <row r="1237" spans="15:15" x14ac:dyDescent="0.3">
      <c r="O1237" s="28"/>
    </row>
    <row r="1238" spans="15:15" x14ac:dyDescent="0.3">
      <c r="O1238" s="28"/>
    </row>
    <row r="1239" spans="15:15" x14ac:dyDescent="0.3">
      <c r="O1239" s="28"/>
    </row>
    <row r="1240" spans="15:15" x14ac:dyDescent="0.3">
      <c r="O1240" s="28"/>
    </row>
    <row r="1241" spans="15:15" x14ac:dyDescent="0.3">
      <c r="O1241" s="28"/>
    </row>
    <row r="1242" spans="15:15" x14ac:dyDescent="0.3">
      <c r="O1242" s="28"/>
    </row>
    <row r="1243" spans="15:15" x14ac:dyDescent="0.3">
      <c r="O1243" s="28"/>
    </row>
    <row r="1244" spans="15:15" x14ac:dyDescent="0.3">
      <c r="O1244" s="28"/>
    </row>
    <row r="1245" spans="15:15" x14ac:dyDescent="0.3">
      <c r="O1245" s="28"/>
    </row>
    <row r="1246" spans="15:15" x14ac:dyDescent="0.3">
      <c r="O1246" s="28"/>
    </row>
    <row r="1247" spans="15:15" x14ac:dyDescent="0.3">
      <c r="O1247" s="28"/>
    </row>
    <row r="1248" spans="15:15" x14ac:dyDescent="0.3">
      <c r="O1248" s="28"/>
    </row>
    <row r="1249" spans="15:15" x14ac:dyDescent="0.3">
      <c r="O1249" s="28"/>
    </row>
    <row r="1250" spans="15:15" x14ac:dyDescent="0.3">
      <c r="O1250" s="28"/>
    </row>
    <row r="1251" spans="15:15" x14ac:dyDescent="0.3">
      <c r="O1251" s="28"/>
    </row>
    <row r="1252" spans="15:15" x14ac:dyDescent="0.3">
      <c r="O1252" s="28"/>
    </row>
    <row r="1253" spans="15:15" x14ac:dyDescent="0.3">
      <c r="O1253" s="28"/>
    </row>
    <row r="1254" spans="15:15" x14ac:dyDescent="0.3">
      <c r="O1254" s="28"/>
    </row>
    <row r="1255" spans="15:15" x14ac:dyDescent="0.3">
      <c r="O1255" s="28"/>
    </row>
    <row r="1256" spans="15:15" x14ac:dyDescent="0.3">
      <c r="O1256" s="28"/>
    </row>
    <row r="1257" spans="15:15" x14ac:dyDescent="0.3">
      <c r="O1257" s="28"/>
    </row>
    <row r="1258" spans="15:15" x14ac:dyDescent="0.3">
      <c r="O1258" s="28"/>
    </row>
    <row r="1259" spans="15:15" x14ac:dyDescent="0.3">
      <c r="O1259" s="28"/>
    </row>
    <row r="1260" spans="15:15" x14ac:dyDescent="0.3">
      <c r="O1260" s="28"/>
    </row>
    <row r="1261" spans="15:15" x14ac:dyDescent="0.3">
      <c r="O1261" s="28"/>
    </row>
    <row r="1262" spans="15:15" x14ac:dyDescent="0.3">
      <c r="O1262" s="28"/>
    </row>
    <row r="1263" spans="15:15" x14ac:dyDescent="0.3">
      <c r="O1263" s="28"/>
    </row>
    <row r="1264" spans="15:15" x14ac:dyDescent="0.3">
      <c r="O1264" s="28"/>
    </row>
    <row r="1265" spans="15:15" x14ac:dyDescent="0.3">
      <c r="O1265" s="28"/>
    </row>
    <row r="1266" spans="15:15" x14ac:dyDescent="0.3">
      <c r="O1266" s="28"/>
    </row>
    <row r="1267" spans="15:15" x14ac:dyDescent="0.3">
      <c r="O1267" s="28"/>
    </row>
    <row r="1268" spans="15:15" x14ac:dyDescent="0.3">
      <c r="O1268" s="28"/>
    </row>
    <row r="1269" spans="15:15" x14ac:dyDescent="0.3">
      <c r="O1269" s="28"/>
    </row>
    <row r="1270" spans="15:15" x14ac:dyDescent="0.3">
      <c r="O1270" s="28"/>
    </row>
    <row r="1271" spans="15:15" x14ac:dyDescent="0.3">
      <c r="O1271" s="28"/>
    </row>
    <row r="1272" spans="15:15" x14ac:dyDescent="0.3">
      <c r="O1272" s="28"/>
    </row>
    <row r="1273" spans="15:15" x14ac:dyDescent="0.3">
      <c r="O1273" s="28"/>
    </row>
    <row r="1274" spans="15:15" x14ac:dyDescent="0.3">
      <c r="O1274" s="28"/>
    </row>
    <row r="1275" spans="15:15" x14ac:dyDescent="0.3">
      <c r="O1275" s="28"/>
    </row>
    <row r="1276" spans="15:15" x14ac:dyDescent="0.3">
      <c r="O1276" s="28"/>
    </row>
    <row r="1277" spans="15:15" x14ac:dyDescent="0.3">
      <c r="O1277" s="28"/>
    </row>
    <row r="1278" spans="15:15" x14ac:dyDescent="0.3">
      <c r="O1278" s="28"/>
    </row>
    <row r="1279" spans="15:15" x14ac:dyDescent="0.3">
      <c r="O1279" s="28"/>
    </row>
    <row r="1280" spans="15:15" x14ac:dyDescent="0.3">
      <c r="O1280" s="28"/>
    </row>
    <row r="1281" spans="15:15" x14ac:dyDescent="0.3">
      <c r="O1281" s="28"/>
    </row>
    <row r="1282" spans="15:15" x14ac:dyDescent="0.3">
      <c r="O1282" s="28"/>
    </row>
    <row r="1283" spans="15:15" x14ac:dyDescent="0.3">
      <c r="O1283" s="28"/>
    </row>
    <row r="1284" spans="15:15" x14ac:dyDescent="0.3">
      <c r="O1284" s="28"/>
    </row>
    <row r="1285" spans="15:15" x14ac:dyDescent="0.3">
      <c r="O1285" s="28"/>
    </row>
    <row r="1286" spans="15:15" x14ac:dyDescent="0.3">
      <c r="O1286" s="28"/>
    </row>
    <row r="1287" spans="15:15" x14ac:dyDescent="0.3">
      <c r="O1287" s="28"/>
    </row>
    <row r="1288" spans="15:15" x14ac:dyDescent="0.3">
      <c r="O1288" s="28"/>
    </row>
    <row r="1289" spans="15:15" x14ac:dyDescent="0.3">
      <c r="O1289" s="28"/>
    </row>
    <row r="1290" spans="15:15" x14ac:dyDescent="0.3">
      <c r="O1290" s="28"/>
    </row>
    <row r="1291" spans="15:15" x14ac:dyDescent="0.3">
      <c r="O1291" s="28"/>
    </row>
    <row r="1292" spans="15:15" x14ac:dyDescent="0.3">
      <c r="O1292" s="28"/>
    </row>
    <row r="1293" spans="15:15" x14ac:dyDescent="0.3">
      <c r="O1293" s="28"/>
    </row>
    <row r="1294" spans="15:15" x14ac:dyDescent="0.3">
      <c r="O1294" s="28"/>
    </row>
    <row r="1295" spans="15:15" x14ac:dyDescent="0.3">
      <c r="O1295" s="28"/>
    </row>
    <row r="1296" spans="15:15" x14ac:dyDescent="0.3">
      <c r="O1296" s="28"/>
    </row>
    <row r="1297" spans="15:15" x14ac:dyDescent="0.3">
      <c r="O1297" s="28"/>
    </row>
    <row r="1298" spans="15:15" x14ac:dyDescent="0.3">
      <c r="O1298" s="28"/>
    </row>
    <row r="1299" spans="15:15" x14ac:dyDescent="0.3">
      <c r="O1299" s="28"/>
    </row>
    <row r="1300" spans="15:15" x14ac:dyDescent="0.3">
      <c r="O1300" s="28"/>
    </row>
    <row r="1301" spans="15:15" x14ac:dyDescent="0.3">
      <c r="O1301" s="28"/>
    </row>
    <row r="1302" spans="15:15" x14ac:dyDescent="0.3">
      <c r="O1302" s="28"/>
    </row>
    <row r="1303" spans="15:15" x14ac:dyDescent="0.3">
      <c r="O1303" s="28"/>
    </row>
    <row r="1304" spans="15:15" x14ac:dyDescent="0.3">
      <c r="O1304" s="28"/>
    </row>
    <row r="1305" spans="15:15" x14ac:dyDescent="0.3">
      <c r="O1305" s="28"/>
    </row>
    <row r="1306" spans="15:15" x14ac:dyDescent="0.3">
      <c r="O1306" s="28"/>
    </row>
    <row r="1307" spans="15:15" x14ac:dyDescent="0.3">
      <c r="O1307" s="28"/>
    </row>
    <row r="1308" spans="15:15" x14ac:dyDescent="0.3">
      <c r="O1308" s="28"/>
    </row>
    <row r="1309" spans="15:15" x14ac:dyDescent="0.3">
      <c r="O1309" s="28"/>
    </row>
    <row r="1310" spans="15:15" x14ac:dyDescent="0.3">
      <c r="O1310" s="28"/>
    </row>
    <row r="1311" spans="15:15" x14ac:dyDescent="0.3">
      <c r="O1311" s="28"/>
    </row>
    <row r="1312" spans="15:15" x14ac:dyDescent="0.3">
      <c r="O1312" s="28"/>
    </row>
    <row r="1313" spans="15:15" x14ac:dyDescent="0.3">
      <c r="O1313" s="28"/>
    </row>
    <row r="1314" spans="15:15" x14ac:dyDescent="0.3">
      <c r="O1314" s="28"/>
    </row>
    <row r="1315" spans="15:15" x14ac:dyDescent="0.3">
      <c r="O1315" s="28"/>
    </row>
    <row r="1316" spans="15:15" x14ac:dyDescent="0.3">
      <c r="O1316" s="28"/>
    </row>
    <row r="1317" spans="15:15" x14ac:dyDescent="0.3">
      <c r="O1317" s="28"/>
    </row>
    <row r="1318" spans="15:15" x14ac:dyDescent="0.3">
      <c r="O1318" s="28"/>
    </row>
    <row r="1319" spans="15:15" x14ac:dyDescent="0.3">
      <c r="O1319" s="28"/>
    </row>
    <row r="1320" spans="15:15" x14ac:dyDescent="0.3">
      <c r="O1320" s="28"/>
    </row>
    <row r="1321" spans="15:15" x14ac:dyDescent="0.3">
      <c r="O1321" s="28"/>
    </row>
    <row r="1322" spans="15:15" x14ac:dyDescent="0.3">
      <c r="O1322" s="28"/>
    </row>
    <row r="1323" spans="15:15" x14ac:dyDescent="0.3">
      <c r="O1323" s="28"/>
    </row>
    <row r="1324" spans="15:15" x14ac:dyDescent="0.3">
      <c r="O1324" s="28"/>
    </row>
    <row r="1325" spans="15:15" x14ac:dyDescent="0.3">
      <c r="O1325" s="28"/>
    </row>
    <row r="1326" spans="15:15" x14ac:dyDescent="0.3">
      <c r="O1326" s="28"/>
    </row>
    <row r="1327" spans="15:15" x14ac:dyDescent="0.3">
      <c r="O1327" s="28"/>
    </row>
    <row r="1328" spans="15:15" x14ac:dyDescent="0.3">
      <c r="O1328" s="28"/>
    </row>
    <row r="1329" spans="15:15" x14ac:dyDescent="0.3">
      <c r="O1329" s="28"/>
    </row>
    <row r="1330" spans="15:15" x14ac:dyDescent="0.3">
      <c r="O1330" s="28"/>
    </row>
    <row r="1331" spans="15:15" x14ac:dyDescent="0.3">
      <c r="O1331" s="28"/>
    </row>
    <row r="1332" spans="15:15" x14ac:dyDescent="0.3">
      <c r="O1332" s="28"/>
    </row>
    <row r="1333" spans="15:15" x14ac:dyDescent="0.3">
      <c r="O1333" s="28"/>
    </row>
    <row r="1334" spans="15:15" x14ac:dyDescent="0.3">
      <c r="O1334" s="28"/>
    </row>
    <row r="1335" spans="15:15" x14ac:dyDescent="0.3">
      <c r="O1335" s="28"/>
    </row>
    <row r="1336" spans="15:15" x14ac:dyDescent="0.3">
      <c r="O1336" s="28"/>
    </row>
    <row r="1337" spans="15:15" x14ac:dyDescent="0.3">
      <c r="O1337" s="28"/>
    </row>
    <row r="1338" spans="15:15" x14ac:dyDescent="0.3">
      <c r="O1338" s="28"/>
    </row>
    <row r="1339" spans="15:15" x14ac:dyDescent="0.3">
      <c r="O1339" s="28"/>
    </row>
    <row r="1340" spans="15:15" x14ac:dyDescent="0.3">
      <c r="O1340" s="28"/>
    </row>
    <row r="1341" spans="15:15" x14ac:dyDescent="0.3">
      <c r="O1341" s="28"/>
    </row>
    <row r="1342" spans="15:15" x14ac:dyDescent="0.3">
      <c r="O1342" s="28"/>
    </row>
    <row r="1343" spans="15:15" x14ac:dyDescent="0.3">
      <c r="O1343" s="28"/>
    </row>
    <row r="1344" spans="15:15" x14ac:dyDescent="0.3">
      <c r="O1344" s="28"/>
    </row>
    <row r="1345" spans="15:15" x14ac:dyDescent="0.3">
      <c r="O1345" s="28"/>
    </row>
    <row r="1346" spans="15:15" x14ac:dyDescent="0.3">
      <c r="O1346" s="28"/>
    </row>
    <row r="1347" spans="15:15" x14ac:dyDescent="0.3">
      <c r="O1347" s="28"/>
    </row>
    <row r="1348" spans="15:15" x14ac:dyDescent="0.3">
      <c r="O1348" s="28"/>
    </row>
    <row r="1349" spans="15:15" x14ac:dyDescent="0.3">
      <c r="O1349" s="28"/>
    </row>
    <row r="1350" spans="15:15" x14ac:dyDescent="0.3">
      <c r="O1350" s="28"/>
    </row>
    <row r="1351" spans="15:15" x14ac:dyDescent="0.3">
      <c r="O1351" s="28"/>
    </row>
    <row r="1352" spans="15:15" x14ac:dyDescent="0.3">
      <c r="O1352" s="28"/>
    </row>
    <row r="1353" spans="15:15" x14ac:dyDescent="0.3">
      <c r="O1353" s="28"/>
    </row>
    <row r="1354" spans="15:15" x14ac:dyDescent="0.3">
      <c r="O1354" s="28"/>
    </row>
    <row r="1355" spans="15:15" x14ac:dyDescent="0.3">
      <c r="O1355" s="28"/>
    </row>
    <row r="1356" spans="15:15" x14ac:dyDescent="0.3">
      <c r="O1356" s="28"/>
    </row>
    <row r="1357" spans="15:15" x14ac:dyDescent="0.3">
      <c r="O1357" s="28"/>
    </row>
    <row r="1358" spans="15:15" x14ac:dyDescent="0.3">
      <c r="O1358" s="28"/>
    </row>
    <row r="1359" spans="15:15" x14ac:dyDescent="0.3">
      <c r="O1359" s="28"/>
    </row>
    <row r="1360" spans="15:15" x14ac:dyDescent="0.3">
      <c r="O1360" s="28"/>
    </row>
    <row r="1361" spans="15:15" x14ac:dyDescent="0.3">
      <c r="O1361" s="28"/>
    </row>
    <row r="1362" spans="15:15" x14ac:dyDescent="0.3">
      <c r="O1362" s="28"/>
    </row>
    <row r="1363" spans="15:15" x14ac:dyDescent="0.3">
      <c r="O1363" s="28"/>
    </row>
    <row r="1364" spans="15:15" x14ac:dyDescent="0.3">
      <c r="O1364" s="28"/>
    </row>
    <row r="1365" spans="15:15" x14ac:dyDescent="0.3">
      <c r="O1365" s="28"/>
    </row>
    <row r="1366" spans="15:15" x14ac:dyDescent="0.3">
      <c r="O1366" s="28"/>
    </row>
    <row r="1367" spans="15:15" x14ac:dyDescent="0.3">
      <c r="O1367" s="28"/>
    </row>
    <row r="1368" spans="15:15" x14ac:dyDescent="0.3">
      <c r="O1368" s="28"/>
    </row>
    <row r="1369" spans="15:15" x14ac:dyDescent="0.3">
      <c r="O1369" s="28"/>
    </row>
    <row r="1370" spans="15:15" x14ac:dyDescent="0.3">
      <c r="O1370" s="28"/>
    </row>
    <row r="1371" spans="15:15" x14ac:dyDescent="0.3">
      <c r="O1371" s="28"/>
    </row>
    <row r="1372" spans="15:15" x14ac:dyDescent="0.3">
      <c r="O1372" s="28"/>
    </row>
    <row r="1373" spans="15:15" x14ac:dyDescent="0.3">
      <c r="O1373" s="28"/>
    </row>
    <row r="1374" spans="15:15" x14ac:dyDescent="0.3">
      <c r="O1374" s="28"/>
    </row>
    <row r="1375" spans="15:15" x14ac:dyDescent="0.3">
      <c r="O1375" s="28"/>
    </row>
    <row r="1376" spans="15:15" x14ac:dyDescent="0.3">
      <c r="O1376" s="28"/>
    </row>
    <row r="1377" spans="15:15" x14ac:dyDescent="0.3">
      <c r="O1377" s="28"/>
    </row>
    <row r="1378" spans="15:15" x14ac:dyDescent="0.3">
      <c r="O1378" s="28"/>
    </row>
    <row r="1379" spans="15:15" x14ac:dyDescent="0.3">
      <c r="O1379" s="28"/>
    </row>
    <row r="1380" spans="15:15" x14ac:dyDescent="0.3">
      <c r="O1380" s="28"/>
    </row>
    <row r="1381" spans="15:15" x14ac:dyDescent="0.3">
      <c r="O1381" s="28"/>
    </row>
    <row r="1382" spans="15:15" x14ac:dyDescent="0.3">
      <c r="O1382" s="28"/>
    </row>
    <row r="1383" spans="15:15" x14ac:dyDescent="0.3">
      <c r="O1383" s="28"/>
    </row>
    <row r="1384" spans="15:15" x14ac:dyDescent="0.3">
      <c r="O1384" s="28"/>
    </row>
    <row r="1385" spans="15:15" x14ac:dyDescent="0.3">
      <c r="O1385" s="28"/>
    </row>
    <row r="1386" spans="15:15" x14ac:dyDescent="0.3">
      <c r="O1386" s="28"/>
    </row>
    <row r="1387" spans="15:15" x14ac:dyDescent="0.3">
      <c r="O1387" s="28"/>
    </row>
    <row r="1388" spans="15:15" x14ac:dyDescent="0.3">
      <c r="O1388" s="28"/>
    </row>
    <row r="1389" spans="15:15" x14ac:dyDescent="0.3">
      <c r="O1389" s="28"/>
    </row>
    <row r="1390" spans="15:15" x14ac:dyDescent="0.3">
      <c r="O1390" s="28"/>
    </row>
    <row r="1391" spans="15:15" x14ac:dyDescent="0.3">
      <c r="O1391" s="28"/>
    </row>
    <row r="1392" spans="15:15" x14ac:dyDescent="0.3">
      <c r="O1392" s="28"/>
    </row>
    <row r="1393" spans="15:15" x14ac:dyDescent="0.3">
      <c r="O1393" s="28"/>
    </row>
    <row r="1394" spans="15:15" x14ac:dyDescent="0.3">
      <c r="O1394" s="28"/>
    </row>
    <row r="1395" spans="15:15" x14ac:dyDescent="0.3">
      <c r="O1395" s="28"/>
    </row>
    <row r="1396" spans="15:15" x14ac:dyDescent="0.3">
      <c r="O1396" s="28"/>
    </row>
    <row r="1397" spans="15:15" x14ac:dyDescent="0.3">
      <c r="O1397" s="28"/>
    </row>
    <row r="1398" spans="15:15" x14ac:dyDescent="0.3">
      <c r="O1398" s="28"/>
    </row>
    <row r="1399" spans="15:15" x14ac:dyDescent="0.3">
      <c r="O1399" s="28"/>
    </row>
    <row r="1400" spans="15:15" x14ac:dyDescent="0.3">
      <c r="O1400" s="28"/>
    </row>
    <row r="1401" spans="15:15" x14ac:dyDescent="0.3">
      <c r="O1401" s="28"/>
    </row>
    <row r="1402" spans="15:15" x14ac:dyDescent="0.3">
      <c r="O1402" s="28"/>
    </row>
    <row r="1403" spans="15:15" x14ac:dyDescent="0.3">
      <c r="O1403" s="28"/>
    </row>
    <row r="1404" spans="15:15" x14ac:dyDescent="0.3">
      <c r="O1404" s="28"/>
    </row>
    <row r="1405" spans="15:15" x14ac:dyDescent="0.3">
      <c r="O1405" s="28"/>
    </row>
    <row r="1406" spans="15:15" x14ac:dyDescent="0.3">
      <c r="O1406" s="28"/>
    </row>
    <row r="1407" spans="15:15" x14ac:dyDescent="0.3">
      <c r="O1407" s="28"/>
    </row>
    <row r="1408" spans="15:15" x14ac:dyDescent="0.3">
      <c r="O1408" s="28"/>
    </row>
    <row r="1409" spans="15:15" x14ac:dyDescent="0.3">
      <c r="O1409" s="28"/>
    </row>
    <row r="1410" spans="15:15" x14ac:dyDescent="0.3">
      <c r="O1410" s="28"/>
    </row>
    <row r="1411" spans="15:15" x14ac:dyDescent="0.3">
      <c r="O1411" s="28"/>
    </row>
    <row r="1412" spans="15:15" x14ac:dyDescent="0.3">
      <c r="O1412" s="28"/>
    </row>
    <row r="1413" spans="15:15" x14ac:dyDescent="0.3">
      <c r="O1413" s="28"/>
    </row>
    <row r="1414" spans="15:15" x14ac:dyDescent="0.3">
      <c r="O1414" s="28"/>
    </row>
    <row r="1415" spans="15:15" x14ac:dyDescent="0.3">
      <c r="O1415" s="28"/>
    </row>
    <row r="1416" spans="15:15" x14ac:dyDescent="0.3">
      <c r="O1416" s="28"/>
    </row>
    <row r="1417" spans="15:15" x14ac:dyDescent="0.3">
      <c r="O1417" s="28"/>
    </row>
    <row r="1418" spans="15:15" x14ac:dyDescent="0.3">
      <c r="O1418" s="28"/>
    </row>
    <row r="1419" spans="15:15" x14ac:dyDescent="0.3">
      <c r="O1419" s="28"/>
    </row>
    <row r="1420" spans="15:15" x14ac:dyDescent="0.3">
      <c r="O1420" s="28"/>
    </row>
    <row r="1421" spans="15:15" x14ac:dyDescent="0.3">
      <c r="O1421" s="28"/>
    </row>
    <row r="1422" spans="15:15" x14ac:dyDescent="0.3">
      <c r="O1422" s="28"/>
    </row>
    <row r="1423" spans="15:15" x14ac:dyDescent="0.3">
      <c r="O1423" s="28"/>
    </row>
    <row r="1424" spans="15:15" x14ac:dyDescent="0.3">
      <c r="O1424" s="28"/>
    </row>
    <row r="1425" spans="15:15" x14ac:dyDescent="0.3">
      <c r="O1425" s="28"/>
    </row>
    <row r="1426" spans="15:15" x14ac:dyDescent="0.3">
      <c r="O1426" s="28"/>
    </row>
    <row r="1427" spans="15:15" x14ac:dyDescent="0.3">
      <c r="O1427" s="28"/>
    </row>
    <row r="1428" spans="15:15" x14ac:dyDescent="0.3">
      <c r="O1428" s="28"/>
    </row>
    <row r="1429" spans="15:15" x14ac:dyDescent="0.3">
      <c r="O1429" s="28"/>
    </row>
    <row r="1430" spans="15:15" x14ac:dyDescent="0.3">
      <c r="O1430" s="28"/>
    </row>
    <row r="1431" spans="15:15" x14ac:dyDescent="0.3">
      <c r="O1431" s="28"/>
    </row>
    <row r="1432" spans="15:15" x14ac:dyDescent="0.3">
      <c r="O1432" s="28"/>
    </row>
    <row r="1433" spans="15:15" x14ac:dyDescent="0.3">
      <c r="O1433" s="28"/>
    </row>
    <row r="1434" spans="15:15" x14ac:dyDescent="0.3">
      <c r="O1434" s="28"/>
    </row>
    <row r="1435" spans="15:15" x14ac:dyDescent="0.3">
      <c r="O1435" s="28"/>
    </row>
    <row r="1436" spans="15:15" x14ac:dyDescent="0.3">
      <c r="O1436" s="28"/>
    </row>
    <row r="1437" spans="15:15" x14ac:dyDescent="0.3">
      <c r="O1437" s="28"/>
    </row>
    <row r="1438" spans="15:15" x14ac:dyDescent="0.3">
      <c r="O1438" s="28"/>
    </row>
    <row r="1439" spans="15:15" x14ac:dyDescent="0.3">
      <c r="O1439" s="28"/>
    </row>
    <row r="1440" spans="15:15" x14ac:dyDescent="0.3">
      <c r="O1440" s="28"/>
    </row>
    <row r="1441" spans="15:15" x14ac:dyDescent="0.3">
      <c r="O1441" s="28"/>
    </row>
    <row r="1442" spans="15:15" x14ac:dyDescent="0.3">
      <c r="O1442" s="28"/>
    </row>
    <row r="1443" spans="15:15" x14ac:dyDescent="0.3">
      <c r="O1443" s="28"/>
    </row>
    <row r="1444" spans="15:15" x14ac:dyDescent="0.3">
      <c r="O1444" s="28"/>
    </row>
    <row r="1445" spans="15:15" x14ac:dyDescent="0.3">
      <c r="O1445" s="28"/>
    </row>
    <row r="1446" spans="15:15" x14ac:dyDescent="0.3">
      <c r="O1446" s="28"/>
    </row>
    <row r="1447" spans="15:15" x14ac:dyDescent="0.3">
      <c r="O1447" s="28"/>
    </row>
    <row r="1448" spans="15:15" x14ac:dyDescent="0.3">
      <c r="O1448" s="28"/>
    </row>
    <row r="1449" spans="15:15" x14ac:dyDescent="0.3">
      <c r="O1449" s="28"/>
    </row>
    <row r="1450" spans="15:15" x14ac:dyDescent="0.3">
      <c r="O1450" s="28"/>
    </row>
    <row r="1451" spans="15:15" x14ac:dyDescent="0.3">
      <c r="O1451" s="28"/>
    </row>
    <row r="1452" spans="15:15" x14ac:dyDescent="0.3">
      <c r="O1452" s="28"/>
    </row>
    <row r="1453" spans="15:15" x14ac:dyDescent="0.3">
      <c r="O1453" s="28"/>
    </row>
    <row r="1454" spans="15:15" x14ac:dyDescent="0.3">
      <c r="O1454" s="28"/>
    </row>
    <row r="1455" spans="15:15" x14ac:dyDescent="0.3">
      <c r="O1455" s="28"/>
    </row>
    <row r="1456" spans="15:15" x14ac:dyDescent="0.3">
      <c r="O1456" s="28"/>
    </row>
    <row r="1457" spans="15:15" x14ac:dyDescent="0.3">
      <c r="O1457" s="28"/>
    </row>
    <row r="1458" spans="15:15" x14ac:dyDescent="0.3">
      <c r="O1458" s="28"/>
    </row>
    <row r="1459" spans="15:15" x14ac:dyDescent="0.3">
      <c r="O1459" s="28"/>
    </row>
    <row r="1460" spans="15:15" x14ac:dyDescent="0.3">
      <c r="O1460" s="28"/>
    </row>
    <row r="1461" spans="15:15" x14ac:dyDescent="0.3">
      <c r="O1461" s="28"/>
    </row>
    <row r="1462" spans="15:15" x14ac:dyDescent="0.3">
      <c r="O1462" s="28"/>
    </row>
    <row r="1463" spans="15:15" x14ac:dyDescent="0.3">
      <c r="O1463" s="28"/>
    </row>
    <row r="1464" spans="15:15" x14ac:dyDescent="0.3">
      <c r="O1464" s="28"/>
    </row>
    <row r="1465" spans="15:15" x14ac:dyDescent="0.3">
      <c r="O1465" s="28"/>
    </row>
    <row r="1466" spans="15:15" x14ac:dyDescent="0.3">
      <c r="O1466" s="28"/>
    </row>
    <row r="1467" spans="15:15" x14ac:dyDescent="0.3">
      <c r="O1467" s="28"/>
    </row>
    <row r="1468" spans="15:15" x14ac:dyDescent="0.3">
      <c r="O1468" s="28"/>
    </row>
    <row r="1469" spans="15:15" x14ac:dyDescent="0.3">
      <c r="O1469" s="28"/>
    </row>
    <row r="1470" spans="15:15" x14ac:dyDescent="0.3">
      <c r="O1470" s="28"/>
    </row>
    <row r="1471" spans="15:15" x14ac:dyDescent="0.3">
      <c r="O1471" s="28"/>
    </row>
    <row r="1472" spans="15:15" x14ac:dyDescent="0.3">
      <c r="O1472" s="28"/>
    </row>
    <row r="1473" spans="15:15" x14ac:dyDescent="0.3">
      <c r="O1473" s="28"/>
    </row>
    <row r="1474" spans="15:15" x14ac:dyDescent="0.3">
      <c r="O1474" s="28"/>
    </row>
    <row r="1475" spans="15:15" x14ac:dyDescent="0.3">
      <c r="O1475" s="28"/>
    </row>
    <row r="1476" spans="15:15" x14ac:dyDescent="0.3">
      <c r="O1476" s="28"/>
    </row>
    <row r="1477" spans="15:15" x14ac:dyDescent="0.3">
      <c r="O1477" s="28"/>
    </row>
    <row r="1478" spans="15:15" x14ac:dyDescent="0.3">
      <c r="O1478" s="28"/>
    </row>
    <row r="1479" spans="15:15" x14ac:dyDescent="0.3">
      <c r="O1479" s="28"/>
    </row>
    <row r="1480" spans="15:15" x14ac:dyDescent="0.3">
      <c r="O1480" s="28"/>
    </row>
    <row r="1481" spans="15:15" x14ac:dyDescent="0.3">
      <c r="O1481" s="28"/>
    </row>
    <row r="1482" spans="15:15" x14ac:dyDescent="0.3">
      <c r="O1482" s="28"/>
    </row>
    <row r="1483" spans="15:15" x14ac:dyDescent="0.3">
      <c r="O1483" s="28"/>
    </row>
    <row r="1484" spans="15:15" x14ac:dyDescent="0.3">
      <c r="O1484" s="28"/>
    </row>
    <row r="1485" spans="15:15" x14ac:dyDescent="0.3">
      <c r="O1485" s="28"/>
    </row>
    <row r="1486" spans="15:15" x14ac:dyDescent="0.3">
      <c r="O1486" s="28"/>
    </row>
    <row r="1487" spans="15:15" x14ac:dyDescent="0.3">
      <c r="O1487" s="28"/>
    </row>
    <row r="1488" spans="15:15" x14ac:dyDescent="0.3">
      <c r="O1488" s="28"/>
    </row>
    <row r="1489" spans="15:15" x14ac:dyDescent="0.3">
      <c r="O1489" s="28"/>
    </row>
    <row r="1490" spans="15:15" x14ac:dyDescent="0.3">
      <c r="O1490" s="28"/>
    </row>
    <row r="1491" spans="15:15" x14ac:dyDescent="0.3">
      <c r="O1491" s="28"/>
    </row>
    <row r="1492" spans="15:15" x14ac:dyDescent="0.3">
      <c r="O1492" s="28"/>
    </row>
    <row r="1493" spans="15:15" x14ac:dyDescent="0.3">
      <c r="O1493" s="28"/>
    </row>
    <row r="1494" spans="15:15" x14ac:dyDescent="0.3">
      <c r="O1494" s="28"/>
    </row>
    <row r="1495" spans="15:15" x14ac:dyDescent="0.3">
      <c r="O1495" s="28"/>
    </row>
    <row r="1496" spans="15:15" x14ac:dyDescent="0.3">
      <c r="O1496" s="28"/>
    </row>
    <row r="1497" spans="15:15" x14ac:dyDescent="0.3">
      <c r="O1497" s="28"/>
    </row>
    <row r="1498" spans="15:15" x14ac:dyDescent="0.3">
      <c r="O1498" s="28"/>
    </row>
    <row r="1499" spans="15:15" x14ac:dyDescent="0.3">
      <c r="O1499" s="28"/>
    </row>
    <row r="1500" spans="15:15" x14ac:dyDescent="0.3">
      <c r="O1500" s="28"/>
    </row>
    <row r="1501" spans="15:15" x14ac:dyDescent="0.3">
      <c r="O1501" s="28"/>
    </row>
    <row r="1502" spans="15:15" x14ac:dyDescent="0.3">
      <c r="O1502" s="28"/>
    </row>
    <row r="1503" spans="15:15" x14ac:dyDescent="0.3">
      <c r="O1503" s="28"/>
    </row>
    <row r="1504" spans="15:15" x14ac:dyDescent="0.3">
      <c r="O1504" s="28"/>
    </row>
    <row r="1505" spans="15:15" x14ac:dyDescent="0.3">
      <c r="O1505" s="28"/>
    </row>
    <row r="1506" spans="15:15" x14ac:dyDescent="0.3">
      <c r="O1506" s="28"/>
    </row>
    <row r="1507" spans="15:15" x14ac:dyDescent="0.3">
      <c r="O1507" s="28"/>
    </row>
    <row r="1508" spans="15:15" x14ac:dyDescent="0.3">
      <c r="O1508" s="28"/>
    </row>
    <row r="1509" spans="15:15" x14ac:dyDescent="0.3">
      <c r="O1509" s="28"/>
    </row>
    <row r="1510" spans="15:15" x14ac:dyDescent="0.3">
      <c r="O1510" s="28"/>
    </row>
    <row r="1511" spans="15:15" x14ac:dyDescent="0.3">
      <c r="O1511" s="28"/>
    </row>
    <row r="1512" spans="15:15" x14ac:dyDescent="0.3">
      <c r="O1512" s="28"/>
    </row>
    <row r="1513" spans="15:15" x14ac:dyDescent="0.3">
      <c r="O1513" s="28"/>
    </row>
    <row r="1514" spans="15:15" x14ac:dyDescent="0.3">
      <c r="O1514" s="28"/>
    </row>
    <row r="1515" spans="15:15" x14ac:dyDescent="0.3">
      <c r="O1515" s="28"/>
    </row>
    <row r="1516" spans="15:15" x14ac:dyDescent="0.3">
      <c r="O1516" s="28"/>
    </row>
    <row r="1517" spans="15:15" x14ac:dyDescent="0.3">
      <c r="O1517" s="28"/>
    </row>
    <row r="1518" spans="15:15" x14ac:dyDescent="0.3">
      <c r="O1518" s="28"/>
    </row>
    <row r="1519" spans="15:15" x14ac:dyDescent="0.3">
      <c r="O1519" s="28"/>
    </row>
    <row r="1520" spans="15:15" x14ac:dyDescent="0.3">
      <c r="O1520" s="28"/>
    </row>
    <row r="1521" spans="15:15" x14ac:dyDescent="0.3">
      <c r="O1521" s="28"/>
    </row>
    <row r="1522" spans="15:15" x14ac:dyDescent="0.3">
      <c r="O1522" s="28"/>
    </row>
    <row r="1523" spans="15:15" x14ac:dyDescent="0.3">
      <c r="O1523" s="28"/>
    </row>
    <row r="1524" spans="15:15" x14ac:dyDescent="0.3">
      <c r="O1524" s="28"/>
    </row>
    <row r="1525" spans="15:15" x14ac:dyDescent="0.3">
      <c r="O1525" s="28"/>
    </row>
    <row r="1526" spans="15:15" x14ac:dyDescent="0.3">
      <c r="O1526" s="28"/>
    </row>
    <row r="1527" spans="15:15" x14ac:dyDescent="0.3">
      <c r="O1527" s="28"/>
    </row>
    <row r="1528" spans="15:15" x14ac:dyDescent="0.3">
      <c r="O1528" s="28"/>
    </row>
    <row r="1529" spans="15:15" x14ac:dyDescent="0.3">
      <c r="O1529" s="28"/>
    </row>
    <row r="1530" spans="15:15" x14ac:dyDescent="0.3">
      <c r="O1530" s="28"/>
    </row>
    <row r="1531" spans="15:15" x14ac:dyDescent="0.3">
      <c r="O1531" s="28"/>
    </row>
    <row r="1532" spans="15:15" x14ac:dyDescent="0.3">
      <c r="O1532" s="28"/>
    </row>
    <row r="1533" spans="15:15" x14ac:dyDescent="0.3">
      <c r="O1533" s="28"/>
    </row>
    <row r="1534" spans="15:15" x14ac:dyDescent="0.3">
      <c r="O1534" s="28"/>
    </row>
    <row r="1535" spans="15:15" x14ac:dyDescent="0.3">
      <c r="O1535" s="28"/>
    </row>
    <row r="1536" spans="15:15" x14ac:dyDescent="0.3">
      <c r="O1536" s="28"/>
    </row>
    <row r="1537" spans="15:15" x14ac:dyDescent="0.3">
      <c r="O1537" s="28"/>
    </row>
    <row r="1538" spans="15:15" x14ac:dyDescent="0.3">
      <c r="O1538" s="28"/>
    </row>
    <row r="1539" spans="15:15" x14ac:dyDescent="0.3">
      <c r="O1539" s="28"/>
    </row>
    <row r="1540" spans="15:15" x14ac:dyDescent="0.3">
      <c r="O1540" s="28"/>
    </row>
    <row r="1541" spans="15:15" x14ac:dyDescent="0.3">
      <c r="O1541" s="28"/>
    </row>
    <row r="1542" spans="15:15" x14ac:dyDescent="0.3">
      <c r="O1542" s="28"/>
    </row>
    <row r="1543" spans="15:15" x14ac:dyDescent="0.3">
      <c r="O1543" s="28"/>
    </row>
    <row r="1544" spans="15:15" x14ac:dyDescent="0.3">
      <c r="O1544" s="28"/>
    </row>
    <row r="1545" spans="15:15" x14ac:dyDescent="0.3">
      <c r="O1545" s="28"/>
    </row>
    <row r="1546" spans="15:15" x14ac:dyDescent="0.3">
      <c r="O1546" s="28"/>
    </row>
    <row r="1547" spans="15:15" x14ac:dyDescent="0.3">
      <c r="O1547" s="28"/>
    </row>
    <row r="1548" spans="15:15" x14ac:dyDescent="0.3">
      <c r="O1548" s="28"/>
    </row>
    <row r="1549" spans="15:15" x14ac:dyDescent="0.3">
      <c r="O1549" s="28"/>
    </row>
    <row r="1550" spans="15:15" x14ac:dyDescent="0.3">
      <c r="O1550" s="28"/>
    </row>
    <row r="1551" spans="15:15" x14ac:dyDescent="0.3">
      <c r="O1551" s="28"/>
    </row>
    <row r="1552" spans="15:15" x14ac:dyDescent="0.3">
      <c r="O1552" s="28"/>
    </row>
    <row r="1553" spans="15:15" x14ac:dyDescent="0.3">
      <c r="O1553" s="28"/>
    </row>
    <row r="1554" spans="15:15" x14ac:dyDescent="0.3">
      <c r="O1554" s="28"/>
    </row>
    <row r="1555" spans="15:15" x14ac:dyDescent="0.3">
      <c r="O1555" s="28"/>
    </row>
    <row r="1556" spans="15:15" x14ac:dyDescent="0.3">
      <c r="O1556" s="28"/>
    </row>
    <row r="1557" spans="15:15" x14ac:dyDescent="0.3">
      <c r="O1557" s="28"/>
    </row>
    <row r="1558" spans="15:15" x14ac:dyDescent="0.3">
      <c r="O1558" s="28"/>
    </row>
    <row r="1559" spans="15:15" x14ac:dyDescent="0.3">
      <c r="O1559" s="28"/>
    </row>
    <row r="1560" spans="15:15" x14ac:dyDescent="0.3">
      <c r="O1560" s="28"/>
    </row>
    <row r="1561" spans="15:15" x14ac:dyDescent="0.3">
      <c r="O1561" s="28"/>
    </row>
    <row r="1562" spans="15:15" x14ac:dyDescent="0.3">
      <c r="O1562" s="28"/>
    </row>
    <row r="1563" spans="15:15" x14ac:dyDescent="0.3">
      <c r="O1563" s="28"/>
    </row>
    <row r="1564" spans="15:15" x14ac:dyDescent="0.3">
      <c r="O1564" s="28"/>
    </row>
    <row r="1565" spans="15:15" x14ac:dyDescent="0.3">
      <c r="O1565" s="28"/>
    </row>
    <row r="1566" spans="15:15" x14ac:dyDescent="0.3">
      <c r="O1566" s="28"/>
    </row>
    <row r="1567" spans="15:15" x14ac:dyDescent="0.3">
      <c r="O1567" s="28"/>
    </row>
    <row r="1568" spans="15:15" x14ac:dyDescent="0.3">
      <c r="O1568" s="28"/>
    </row>
    <row r="1569" spans="15:15" x14ac:dyDescent="0.3">
      <c r="O1569" s="28"/>
    </row>
    <row r="1570" spans="15:15" x14ac:dyDescent="0.3">
      <c r="O1570" s="28"/>
    </row>
    <row r="1571" spans="15:15" x14ac:dyDescent="0.3">
      <c r="O1571" s="28"/>
    </row>
    <row r="1572" spans="15:15" x14ac:dyDescent="0.3">
      <c r="O1572" s="28"/>
    </row>
    <row r="1573" spans="15:15" x14ac:dyDescent="0.3">
      <c r="O1573" s="28"/>
    </row>
    <row r="1574" spans="15:15" x14ac:dyDescent="0.3">
      <c r="O1574" s="28"/>
    </row>
    <row r="1575" spans="15:15" x14ac:dyDescent="0.3">
      <c r="O1575" s="28"/>
    </row>
    <row r="1576" spans="15:15" x14ac:dyDescent="0.3">
      <c r="O1576" s="28"/>
    </row>
    <row r="1577" spans="15:15" x14ac:dyDescent="0.3">
      <c r="O1577" s="28"/>
    </row>
    <row r="1578" spans="15:15" x14ac:dyDescent="0.3">
      <c r="O1578" s="28"/>
    </row>
    <row r="1579" spans="15:15" x14ac:dyDescent="0.3">
      <c r="O1579" s="28"/>
    </row>
    <row r="1580" spans="15:15" x14ac:dyDescent="0.3">
      <c r="O1580" s="28"/>
    </row>
    <row r="1581" spans="15:15" x14ac:dyDescent="0.3">
      <c r="O1581" s="28"/>
    </row>
    <row r="1582" spans="15:15" x14ac:dyDescent="0.3">
      <c r="O1582" s="28"/>
    </row>
    <row r="1583" spans="15:15" x14ac:dyDescent="0.3">
      <c r="O1583" s="28"/>
    </row>
    <row r="1584" spans="15:15" x14ac:dyDescent="0.3">
      <c r="O1584" s="28"/>
    </row>
    <row r="1585" spans="15:15" x14ac:dyDescent="0.3">
      <c r="O1585" s="28"/>
    </row>
    <row r="1586" spans="15:15" x14ac:dyDescent="0.3">
      <c r="O1586" s="28"/>
    </row>
    <row r="1587" spans="15:15" x14ac:dyDescent="0.3">
      <c r="O1587" s="28"/>
    </row>
    <row r="1588" spans="15:15" x14ac:dyDescent="0.3">
      <c r="O1588" s="28"/>
    </row>
    <row r="1589" spans="15:15" x14ac:dyDescent="0.3">
      <c r="O1589" s="28"/>
    </row>
    <row r="1590" spans="15:15" x14ac:dyDescent="0.3">
      <c r="O1590" s="28"/>
    </row>
    <row r="1591" spans="15:15" x14ac:dyDescent="0.3">
      <c r="O1591" s="28"/>
    </row>
    <row r="1592" spans="15:15" x14ac:dyDescent="0.3">
      <c r="O1592" s="28"/>
    </row>
    <row r="1593" spans="15:15" x14ac:dyDescent="0.3">
      <c r="O1593" s="28"/>
    </row>
    <row r="1594" spans="15:15" x14ac:dyDescent="0.3">
      <c r="O1594" s="28"/>
    </row>
    <row r="1595" spans="15:15" x14ac:dyDescent="0.3">
      <c r="O1595" s="28"/>
    </row>
    <row r="1596" spans="15:15" x14ac:dyDescent="0.3">
      <c r="O1596" s="28"/>
    </row>
    <row r="1597" spans="15:15" x14ac:dyDescent="0.3">
      <c r="O1597" s="28"/>
    </row>
    <row r="1598" spans="15:15" x14ac:dyDescent="0.3">
      <c r="O1598" s="28"/>
    </row>
    <row r="1599" spans="15:15" x14ac:dyDescent="0.3">
      <c r="O1599" s="28"/>
    </row>
    <row r="1600" spans="15:15" x14ac:dyDescent="0.3">
      <c r="O1600" s="28"/>
    </row>
    <row r="1601" spans="15:15" x14ac:dyDescent="0.3">
      <c r="O1601" s="28"/>
    </row>
    <row r="1602" spans="15:15" x14ac:dyDescent="0.3">
      <c r="O1602" s="28"/>
    </row>
    <row r="1603" spans="15:15" x14ac:dyDescent="0.3">
      <c r="O1603" s="28"/>
    </row>
    <row r="1604" spans="15:15" x14ac:dyDescent="0.3">
      <c r="O1604" s="28"/>
    </row>
    <row r="1605" spans="15:15" x14ac:dyDescent="0.3">
      <c r="O1605" s="28"/>
    </row>
    <row r="1606" spans="15:15" x14ac:dyDescent="0.3">
      <c r="O1606" s="28"/>
    </row>
    <row r="1607" spans="15:15" x14ac:dyDescent="0.3">
      <c r="O1607" s="28"/>
    </row>
    <row r="1608" spans="15:15" x14ac:dyDescent="0.3">
      <c r="O1608" s="28"/>
    </row>
    <row r="1609" spans="15:15" x14ac:dyDescent="0.3">
      <c r="O1609" s="28"/>
    </row>
    <row r="1610" spans="15:15" x14ac:dyDescent="0.3">
      <c r="O1610" s="28"/>
    </row>
    <row r="1611" spans="15:15" x14ac:dyDescent="0.3">
      <c r="O1611" s="28"/>
    </row>
    <row r="1612" spans="15:15" x14ac:dyDescent="0.3">
      <c r="O1612" s="28"/>
    </row>
    <row r="1613" spans="15:15" x14ac:dyDescent="0.3">
      <c r="O1613" s="28"/>
    </row>
    <row r="1614" spans="15:15" x14ac:dyDescent="0.3">
      <c r="O1614" s="28"/>
    </row>
    <row r="1615" spans="15:15" x14ac:dyDescent="0.3">
      <c r="O1615" s="28"/>
    </row>
    <row r="1616" spans="15:15" x14ac:dyDescent="0.3">
      <c r="O1616" s="28"/>
    </row>
    <row r="1617" spans="15:15" x14ac:dyDescent="0.3">
      <c r="O1617" s="28"/>
    </row>
    <row r="1618" spans="15:15" x14ac:dyDescent="0.3">
      <c r="O1618" s="28"/>
    </row>
    <row r="1619" spans="15:15" x14ac:dyDescent="0.3">
      <c r="O1619" s="28"/>
    </row>
    <row r="1620" spans="15:15" x14ac:dyDescent="0.3">
      <c r="O1620" s="28"/>
    </row>
    <row r="1621" spans="15:15" x14ac:dyDescent="0.3">
      <c r="O1621" s="28"/>
    </row>
    <row r="1622" spans="15:15" x14ac:dyDescent="0.3">
      <c r="O1622" s="28"/>
    </row>
    <row r="1623" spans="15:15" x14ac:dyDescent="0.3">
      <c r="O1623" s="28"/>
    </row>
    <row r="1624" spans="15:15" x14ac:dyDescent="0.3">
      <c r="O1624" s="28"/>
    </row>
    <row r="1625" spans="15:15" x14ac:dyDescent="0.3">
      <c r="O1625" s="28"/>
    </row>
    <row r="1626" spans="15:15" x14ac:dyDescent="0.3">
      <c r="O1626" s="28"/>
    </row>
    <row r="1627" spans="15:15" x14ac:dyDescent="0.3">
      <c r="O1627" s="28"/>
    </row>
    <row r="1628" spans="15:15" x14ac:dyDescent="0.3">
      <c r="O1628" s="28"/>
    </row>
    <row r="1629" spans="15:15" x14ac:dyDescent="0.3">
      <c r="O1629" s="28"/>
    </row>
    <row r="1630" spans="15:15" x14ac:dyDescent="0.3">
      <c r="O1630" s="28"/>
    </row>
    <row r="1631" spans="15:15" x14ac:dyDescent="0.3">
      <c r="O1631" s="28"/>
    </row>
    <row r="1632" spans="15:15" x14ac:dyDescent="0.3">
      <c r="O1632" s="28"/>
    </row>
    <row r="1633" spans="15:15" x14ac:dyDescent="0.3">
      <c r="O1633" s="28"/>
    </row>
    <row r="1634" spans="15:15" x14ac:dyDescent="0.3">
      <c r="O1634" s="28"/>
    </row>
    <row r="1635" spans="15:15" x14ac:dyDescent="0.3">
      <c r="O1635" s="28"/>
    </row>
    <row r="1636" spans="15:15" x14ac:dyDescent="0.3">
      <c r="O1636" s="28"/>
    </row>
    <row r="1637" spans="15:15" x14ac:dyDescent="0.3">
      <c r="O1637" s="28"/>
    </row>
    <row r="1638" spans="15:15" x14ac:dyDescent="0.3">
      <c r="O1638" s="28"/>
    </row>
    <row r="1639" spans="15:15" x14ac:dyDescent="0.3">
      <c r="O1639" s="28"/>
    </row>
    <row r="1640" spans="15:15" x14ac:dyDescent="0.3">
      <c r="O1640" s="28"/>
    </row>
    <row r="1641" spans="15:15" x14ac:dyDescent="0.3">
      <c r="O1641" s="28"/>
    </row>
    <row r="1642" spans="15:15" x14ac:dyDescent="0.3">
      <c r="O1642" s="28"/>
    </row>
    <row r="1643" spans="15:15" x14ac:dyDescent="0.3">
      <c r="O1643" s="28"/>
    </row>
    <row r="1644" spans="15:15" x14ac:dyDescent="0.3">
      <c r="O1644" s="28"/>
    </row>
    <row r="1645" spans="15:15" x14ac:dyDescent="0.3">
      <c r="O1645" s="28"/>
    </row>
    <row r="1646" spans="15:15" x14ac:dyDescent="0.3">
      <c r="O1646" s="28"/>
    </row>
    <row r="1647" spans="15:15" x14ac:dyDescent="0.3">
      <c r="O1647" s="28"/>
    </row>
    <row r="1648" spans="15:15" x14ac:dyDescent="0.3">
      <c r="O1648" s="28"/>
    </row>
    <row r="1649" spans="15:15" x14ac:dyDescent="0.3">
      <c r="O1649" s="28"/>
    </row>
    <row r="1650" spans="15:15" x14ac:dyDescent="0.3">
      <c r="O1650" s="28"/>
    </row>
    <row r="1651" spans="15:15" x14ac:dyDescent="0.3">
      <c r="O1651" s="28"/>
    </row>
    <row r="1652" spans="15:15" x14ac:dyDescent="0.3">
      <c r="O1652" s="28"/>
    </row>
    <row r="1653" spans="15:15" x14ac:dyDescent="0.3">
      <c r="O1653" s="28"/>
    </row>
    <row r="1654" spans="15:15" x14ac:dyDescent="0.3">
      <c r="O1654" s="28"/>
    </row>
    <row r="1655" spans="15:15" x14ac:dyDescent="0.3">
      <c r="O1655" s="28"/>
    </row>
    <row r="1656" spans="15:15" x14ac:dyDescent="0.3">
      <c r="O1656" s="28"/>
    </row>
    <row r="1657" spans="15:15" x14ac:dyDescent="0.3">
      <c r="O1657" s="28"/>
    </row>
    <row r="1658" spans="15:15" x14ac:dyDescent="0.3">
      <c r="O1658" s="28"/>
    </row>
    <row r="1659" spans="15:15" x14ac:dyDescent="0.3">
      <c r="O1659" s="28"/>
    </row>
    <row r="1660" spans="15:15" x14ac:dyDescent="0.3">
      <c r="O1660" s="28"/>
    </row>
    <row r="1661" spans="15:15" x14ac:dyDescent="0.3">
      <c r="O1661" s="28"/>
    </row>
    <row r="1662" spans="15:15" x14ac:dyDescent="0.3">
      <c r="O1662" s="28"/>
    </row>
    <row r="1663" spans="15:15" x14ac:dyDescent="0.3">
      <c r="O1663" s="28"/>
    </row>
    <row r="1664" spans="15:15" x14ac:dyDescent="0.3">
      <c r="O1664" s="28"/>
    </row>
    <row r="1665" spans="15:15" x14ac:dyDescent="0.3">
      <c r="O1665" s="28"/>
    </row>
    <row r="1666" spans="15:15" x14ac:dyDescent="0.3">
      <c r="O1666" s="28"/>
    </row>
    <row r="1667" spans="15:15" x14ac:dyDescent="0.3">
      <c r="O1667" s="28"/>
    </row>
    <row r="1668" spans="15:15" x14ac:dyDescent="0.3">
      <c r="O1668" s="28"/>
    </row>
    <row r="1669" spans="15:15" x14ac:dyDescent="0.3">
      <c r="O1669" s="28"/>
    </row>
    <row r="1670" spans="15:15" x14ac:dyDescent="0.3">
      <c r="O1670" s="28"/>
    </row>
    <row r="1671" spans="15:15" x14ac:dyDescent="0.3">
      <c r="O1671" s="28"/>
    </row>
    <row r="1672" spans="15:15" x14ac:dyDescent="0.3">
      <c r="O1672" s="28"/>
    </row>
    <row r="1673" spans="15:15" x14ac:dyDescent="0.3">
      <c r="O1673" s="28"/>
    </row>
    <row r="1674" spans="15:15" x14ac:dyDescent="0.3">
      <c r="O1674" s="28"/>
    </row>
    <row r="1675" spans="15:15" x14ac:dyDescent="0.3">
      <c r="O1675" s="28"/>
    </row>
    <row r="1676" spans="15:15" x14ac:dyDescent="0.3">
      <c r="O1676" s="28"/>
    </row>
    <row r="1677" spans="15:15" x14ac:dyDescent="0.3">
      <c r="O1677" s="28"/>
    </row>
    <row r="1678" spans="15:15" x14ac:dyDescent="0.3">
      <c r="O1678" s="28"/>
    </row>
    <row r="1679" spans="15:15" x14ac:dyDescent="0.3">
      <c r="O1679" s="28"/>
    </row>
    <row r="1680" spans="15:15" x14ac:dyDescent="0.3">
      <c r="O1680" s="28"/>
    </row>
    <row r="1681" spans="15:15" x14ac:dyDescent="0.3">
      <c r="O1681" s="28"/>
    </row>
    <row r="1682" spans="15:15" x14ac:dyDescent="0.3">
      <c r="O1682" s="28"/>
    </row>
    <row r="1683" spans="15:15" x14ac:dyDescent="0.3">
      <c r="O1683" s="28"/>
    </row>
    <row r="1684" spans="15:15" x14ac:dyDescent="0.3">
      <c r="O1684" s="28"/>
    </row>
    <row r="1685" spans="15:15" x14ac:dyDescent="0.3">
      <c r="O1685" s="28"/>
    </row>
    <row r="1686" spans="15:15" x14ac:dyDescent="0.3">
      <c r="O1686" s="28"/>
    </row>
    <row r="1687" spans="15:15" x14ac:dyDescent="0.3">
      <c r="O1687" s="28"/>
    </row>
    <row r="1688" spans="15:15" x14ac:dyDescent="0.3">
      <c r="O1688" s="28"/>
    </row>
    <row r="1689" spans="15:15" x14ac:dyDescent="0.3">
      <c r="O1689" s="28"/>
    </row>
    <row r="1690" spans="15:15" x14ac:dyDescent="0.3">
      <c r="O1690" s="28"/>
    </row>
    <row r="1691" spans="15:15" x14ac:dyDescent="0.3">
      <c r="O1691" s="28"/>
    </row>
    <row r="1692" spans="15:15" x14ac:dyDescent="0.3">
      <c r="O1692" s="28"/>
    </row>
    <row r="1693" spans="15:15" x14ac:dyDescent="0.3">
      <c r="O1693" s="28"/>
    </row>
    <row r="1694" spans="15:15" x14ac:dyDescent="0.3">
      <c r="O1694" s="28"/>
    </row>
    <row r="1695" spans="15:15" x14ac:dyDescent="0.3">
      <c r="O1695" s="28"/>
    </row>
    <row r="1696" spans="15:15" x14ac:dyDescent="0.3">
      <c r="O1696" s="28"/>
    </row>
    <row r="1697" spans="15:15" x14ac:dyDescent="0.3">
      <c r="O1697" s="28"/>
    </row>
    <row r="1698" spans="15:15" x14ac:dyDescent="0.3">
      <c r="O1698" s="28"/>
    </row>
    <row r="1699" spans="15:15" x14ac:dyDescent="0.3">
      <c r="O1699" s="28"/>
    </row>
    <row r="1700" spans="15:15" x14ac:dyDescent="0.3">
      <c r="O1700" s="28"/>
    </row>
    <row r="1701" spans="15:15" x14ac:dyDescent="0.3">
      <c r="O1701" s="28"/>
    </row>
    <row r="1702" spans="15:15" x14ac:dyDescent="0.3">
      <c r="O1702" s="28"/>
    </row>
    <row r="1703" spans="15:15" x14ac:dyDescent="0.3">
      <c r="O1703" s="28"/>
    </row>
    <row r="1704" spans="15:15" x14ac:dyDescent="0.3">
      <c r="O1704" s="28"/>
    </row>
    <row r="1705" spans="15:15" x14ac:dyDescent="0.3">
      <c r="O1705" s="28"/>
    </row>
    <row r="1706" spans="15:15" x14ac:dyDescent="0.3">
      <c r="O1706" s="28"/>
    </row>
    <row r="1707" spans="15:15" x14ac:dyDescent="0.3">
      <c r="O1707" s="28"/>
    </row>
    <row r="1708" spans="15:15" x14ac:dyDescent="0.3">
      <c r="O1708" s="28"/>
    </row>
    <row r="1709" spans="15:15" x14ac:dyDescent="0.3">
      <c r="O1709" s="28"/>
    </row>
    <row r="1710" spans="15:15" x14ac:dyDescent="0.3">
      <c r="O1710" s="28"/>
    </row>
    <row r="1711" spans="15:15" x14ac:dyDescent="0.3">
      <c r="O1711" s="28"/>
    </row>
    <row r="1712" spans="15:15" x14ac:dyDescent="0.3">
      <c r="O1712" s="28"/>
    </row>
    <row r="1713" spans="15:15" x14ac:dyDescent="0.3">
      <c r="O1713" s="28"/>
    </row>
    <row r="1714" spans="15:15" x14ac:dyDescent="0.3">
      <c r="O1714" s="28"/>
    </row>
    <row r="1715" spans="15:15" x14ac:dyDescent="0.3">
      <c r="O1715" s="28"/>
    </row>
    <row r="1716" spans="15:15" x14ac:dyDescent="0.3">
      <c r="O1716" s="28"/>
    </row>
    <row r="1717" spans="15:15" x14ac:dyDescent="0.3">
      <c r="O1717" s="28"/>
    </row>
    <row r="1718" spans="15:15" x14ac:dyDescent="0.3">
      <c r="O1718" s="28"/>
    </row>
    <row r="1719" spans="15:15" x14ac:dyDescent="0.3">
      <c r="O1719" s="28"/>
    </row>
    <row r="1720" spans="15:15" x14ac:dyDescent="0.3">
      <c r="O1720" s="28"/>
    </row>
    <row r="1721" spans="15:15" x14ac:dyDescent="0.3">
      <c r="O1721" s="28"/>
    </row>
    <row r="1722" spans="15:15" x14ac:dyDescent="0.3">
      <c r="O1722" s="28"/>
    </row>
    <row r="1723" spans="15:15" x14ac:dyDescent="0.3">
      <c r="O1723" s="28"/>
    </row>
    <row r="1724" spans="15:15" x14ac:dyDescent="0.3">
      <c r="O1724" s="28"/>
    </row>
    <row r="1725" spans="15:15" x14ac:dyDescent="0.3">
      <c r="O1725" s="28"/>
    </row>
    <row r="1726" spans="15:15" x14ac:dyDescent="0.3">
      <c r="O1726" s="28"/>
    </row>
    <row r="1727" spans="15:15" x14ac:dyDescent="0.3">
      <c r="O1727" s="28"/>
    </row>
    <row r="1728" spans="15:15" x14ac:dyDescent="0.3">
      <c r="O1728" s="28"/>
    </row>
    <row r="1729" spans="15:15" x14ac:dyDescent="0.3">
      <c r="O1729" s="28"/>
    </row>
    <row r="1730" spans="15:15" x14ac:dyDescent="0.3">
      <c r="O1730" s="28"/>
    </row>
    <row r="1731" spans="15:15" x14ac:dyDescent="0.3">
      <c r="O1731" s="28"/>
    </row>
    <row r="1732" spans="15:15" x14ac:dyDescent="0.3">
      <c r="O1732" s="28"/>
    </row>
    <row r="1733" spans="15:15" x14ac:dyDescent="0.3">
      <c r="O1733" s="28"/>
    </row>
    <row r="1734" spans="15:15" x14ac:dyDescent="0.3">
      <c r="O1734" s="28"/>
    </row>
    <row r="1735" spans="15:15" x14ac:dyDescent="0.3">
      <c r="O1735" s="28"/>
    </row>
    <row r="1736" spans="15:15" x14ac:dyDescent="0.3">
      <c r="O1736" s="28"/>
    </row>
    <row r="1737" spans="15:15" x14ac:dyDescent="0.3">
      <c r="O1737" s="28"/>
    </row>
    <row r="1738" spans="15:15" x14ac:dyDescent="0.3">
      <c r="O1738" s="28"/>
    </row>
    <row r="1739" spans="15:15" x14ac:dyDescent="0.3">
      <c r="O1739" s="28"/>
    </row>
    <row r="1740" spans="15:15" x14ac:dyDescent="0.3">
      <c r="O1740" s="28"/>
    </row>
    <row r="1741" spans="15:15" x14ac:dyDescent="0.3">
      <c r="O1741" s="28"/>
    </row>
    <row r="1742" spans="15:15" x14ac:dyDescent="0.3">
      <c r="O1742" s="28"/>
    </row>
    <row r="1743" spans="15:15" x14ac:dyDescent="0.3">
      <c r="O1743" s="28"/>
    </row>
    <row r="1744" spans="15:15" x14ac:dyDescent="0.3">
      <c r="O1744" s="28"/>
    </row>
    <row r="1745" spans="15:15" x14ac:dyDescent="0.3">
      <c r="O1745" s="28"/>
    </row>
    <row r="1746" spans="15:15" x14ac:dyDescent="0.3">
      <c r="O1746" s="28"/>
    </row>
    <row r="1747" spans="15:15" x14ac:dyDescent="0.3">
      <c r="O1747" s="28"/>
    </row>
    <row r="1748" spans="15:15" x14ac:dyDescent="0.3">
      <c r="O1748" s="28"/>
    </row>
    <row r="1749" spans="15:15" x14ac:dyDescent="0.3">
      <c r="O1749" s="28"/>
    </row>
    <row r="1750" spans="15:15" x14ac:dyDescent="0.3">
      <c r="O1750" s="28"/>
    </row>
    <row r="1751" spans="15:15" x14ac:dyDescent="0.3">
      <c r="O1751" s="28"/>
    </row>
    <row r="1752" spans="15:15" x14ac:dyDescent="0.3">
      <c r="O1752" s="28"/>
    </row>
    <row r="1753" spans="15:15" x14ac:dyDescent="0.3">
      <c r="O1753" s="28"/>
    </row>
    <row r="1754" spans="15:15" x14ac:dyDescent="0.3">
      <c r="O1754" s="28"/>
    </row>
    <row r="1755" spans="15:15" x14ac:dyDescent="0.3">
      <c r="O1755" s="28"/>
    </row>
    <row r="1756" spans="15:15" x14ac:dyDescent="0.3">
      <c r="O1756" s="28"/>
    </row>
    <row r="1757" spans="15:15" x14ac:dyDescent="0.3">
      <c r="O1757" s="28"/>
    </row>
    <row r="1758" spans="15:15" x14ac:dyDescent="0.3">
      <c r="O1758" s="28"/>
    </row>
    <row r="1759" spans="15:15" x14ac:dyDescent="0.3">
      <c r="O1759" s="28"/>
    </row>
    <row r="1760" spans="15:15" x14ac:dyDescent="0.3">
      <c r="O1760" s="28"/>
    </row>
    <row r="1761" spans="15:15" x14ac:dyDescent="0.3">
      <c r="O1761" s="28"/>
    </row>
    <row r="1762" spans="15:15" x14ac:dyDescent="0.3">
      <c r="O1762" s="28"/>
    </row>
    <row r="1763" spans="15:15" x14ac:dyDescent="0.3">
      <c r="O1763" s="28"/>
    </row>
    <row r="1764" spans="15:15" x14ac:dyDescent="0.3">
      <c r="O1764" s="28"/>
    </row>
    <row r="1765" spans="15:15" x14ac:dyDescent="0.3">
      <c r="O1765" s="28"/>
    </row>
    <row r="1766" spans="15:15" x14ac:dyDescent="0.3">
      <c r="O1766" s="28"/>
    </row>
    <row r="1767" spans="15:15" x14ac:dyDescent="0.3">
      <c r="O1767" s="28"/>
    </row>
    <row r="1768" spans="15:15" x14ac:dyDescent="0.3">
      <c r="O1768" s="28"/>
    </row>
    <row r="1769" spans="15:15" x14ac:dyDescent="0.3">
      <c r="O1769" s="28"/>
    </row>
    <row r="1770" spans="15:15" x14ac:dyDescent="0.3">
      <c r="O1770" s="28"/>
    </row>
    <row r="1771" spans="15:15" x14ac:dyDescent="0.3">
      <c r="O1771" s="28"/>
    </row>
    <row r="1772" spans="15:15" x14ac:dyDescent="0.3">
      <c r="O1772" s="28"/>
    </row>
    <row r="1773" spans="15:15" x14ac:dyDescent="0.3">
      <c r="O1773" s="28"/>
    </row>
    <row r="1774" spans="15:15" x14ac:dyDescent="0.3">
      <c r="O1774" s="28"/>
    </row>
    <row r="1775" spans="15:15" x14ac:dyDescent="0.3">
      <c r="O1775" s="28"/>
    </row>
    <row r="1776" spans="15:15" x14ac:dyDescent="0.3">
      <c r="O1776" s="28"/>
    </row>
    <row r="1777" spans="15:15" x14ac:dyDescent="0.3">
      <c r="O1777" s="28"/>
    </row>
    <row r="1778" spans="15:15" x14ac:dyDescent="0.3">
      <c r="O1778" s="28"/>
    </row>
    <row r="1779" spans="15:15" x14ac:dyDescent="0.3">
      <c r="O1779" s="28"/>
    </row>
    <row r="1780" spans="15:15" x14ac:dyDescent="0.3">
      <c r="O1780" s="28"/>
    </row>
    <row r="1781" spans="15:15" x14ac:dyDescent="0.3">
      <c r="O1781" s="28"/>
    </row>
    <row r="1782" spans="15:15" x14ac:dyDescent="0.3">
      <c r="O1782" s="28"/>
    </row>
    <row r="1783" spans="15:15" x14ac:dyDescent="0.3">
      <c r="O1783" s="28"/>
    </row>
    <row r="1784" spans="15:15" x14ac:dyDescent="0.3">
      <c r="O1784" s="28"/>
    </row>
    <row r="1785" spans="15:15" x14ac:dyDescent="0.3">
      <c r="O1785" s="28"/>
    </row>
    <row r="1786" spans="15:15" x14ac:dyDescent="0.3">
      <c r="O1786" s="28"/>
    </row>
    <row r="1787" spans="15:15" x14ac:dyDescent="0.3">
      <c r="O1787" s="28"/>
    </row>
    <row r="1788" spans="15:15" x14ac:dyDescent="0.3">
      <c r="O1788" s="28"/>
    </row>
    <row r="1789" spans="15:15" x14ac:dyDescent="0.3">
      <c r="O1789" s="28"/>
    </row>
    <row r="1790" spans="15:15" x14ac:dyDescent="0.3">
      <c r="O1790" s="28"/>
    </row>
    <row r="1791" spans="15:15" x14ac:dyDescent="0.3">
      <c r="O1791" s="28"/>
    </row>
    <row r="1792" spans="15:15" x14ac:dyDescent="0.3">
      <c r="O1792" s="28"/>
    </row>
    <row r="1793" spans="15:15" x14ac:dyDescent="0.3">
      <c r="O1793" s="28"/>
    </row>
    <row r="1794" spans="15:15" x14ac:dyDescent="0.3">
      <c r="O1794" s="28"/>
    </row>
    <row r="1795" spans="15:15" x14ac:dyDescent="0.3">
      <c r="O1795" s="28"/>
    </row>
    <row r="1796" spans="15:15" x14ac:dyDescent="0.3">
      <c r="O1796" s="28"/>
    </row>
    <row r="1797" spans="15:15" x14ac:dyDescent="0.3">
      <c r="O1797" s="28"/>
    </row>
    <row r="1798" spans="15:15" x14ac:dyDescent="0.3">
      <c r="O1798" s="28"/>
    </row>
    <row r="1799" spans="15:15" x14ac:dyDescent="0.3">
      <c r="O1799" s="28"/>
    </row>
    <row r="1800" spans="15:15" x14ac:dyDescent="0.3">
      <c r="O1800" s="28"/>
    </row>
    <row r="1801" spans="15:15" x14ac:dyDescent="0.3">
      <c r="O1801" s="28"/>
    </row>
    <row r="1802" spans="15:15" x14ac:dyDescent="0.3">
      <c r="O1802" s="28"/>
    </row>
    <row r="1803" spans="15:15" x14ac:dyDescent="0.3">
      <c r="O1803" s="28"/>
    </row>
    <row r="1804" spans="15:15" x14ac:dyDescent="0.3">
      <c r="O1804" s="28"/>
    </row>
    <row r="1805" spans="15:15" x14ac:dyDescent="0.3">
      <c r="O1805" s="28"/>
    </row>
    <row r="1806" spans="15:15" x14ac:dyDescent="0.3">
      <c r="O1806" s="28"/>
    </row>
    <row r="1807" spans="15:15" x14ac:dyDescent="0.3">
      <c r="O1807" s="28"/>
    </row>
    <row r="1808" spans="15:15" x14ac:dyDescent="0.3">
      <c r="O1808" s="28"/>
    </row>
    <row r="1809" spans="15:15" x14ac:dyDescent="0.3">
      <c r="O1809" s="28"/>
    </row>
    <row r="1810" spans="15:15" x14ac:dyDescent="0.3">
      <c r="O1810" s="28"/>
    </row>
    <row r="1811" spans="15:15" x14ac:dyDescent="0.3">
      <c r="O1811" s="28"/>
    </row>
    <row r="1812" spans="15:15" x14ac:dyDescent="0.3">
      <c r="O1812" s="28"/>
    </row>
    <row r="1813" spans="15:15" x14ac:dyDescent="0.3">
      <c r="O1813" s="28"/>
    </row>
    <row r="1814" spans="15:15" x14ac:dyDescent="0.3">
      <c r="O1814" s="28"/>
    </row>
    <row r="1815" spans="15:15" x14ac:dyDescent="0.3">
      <c r="O1815" s="28"/>
    </row>
    <row r="1816" spans="15:15" x14ac:dyDescent="0.3">
      <c r="O1816" s="28"/>
    </row>
    <row r="1817" spans="15:15" x14ac:dyDescent="0.3">
      <c r="O1817" s="28"/>
    </row>
    <row r="1818" spans="15:15" x14ac:dyDescent="0.3">
      <c r="O1818" s="28"/>
    </row>
    <row r="1819" spans="15:15" x14ac:dyDescent="0.3">
      <c r="O1819" s="28"/>
    </row>
    <row r="1820" spans="15:15" x14ac:dyDescent="0.3">
      <c r="O1820" s="28"/>
    </row>
    <row r="1821" spans="15:15" x14ac:dyDescent="0.3">
      <c r="O1821" s="28"/>
    </row>
    <row r="1822" spans="15:15" x14ac:dyDescent="0.3">
      <c r="O1822" s="28"/>
    </row>
    <row r="1823" spans="15:15" x14ac:dyDescent="0.3">
      <c r="O1823" s="28"/>
    </row>
    <row r="1824" spans="15:15" x14ac:dyDescent="0.3">
      <c r="O1824" s="28"/>
    </row>
    <row r="1825" spans="15:15" x14ac:dyDescent="0.3">
      <c r="O1825" s="28"/>
    </row>
    <row r="1826" spans="15:15" x14ac:dyDescent="0.3">
      <c r="O1826" s="28"/>
    </row>
    <row r="1827" spans="15:15" x14ac:dyDescent="0.3">
      <c r="O1827" s="28"/>
    </row>
    <row r="1828" spans="15:15" x14ac:dyDescent="0.3">
      <c r="O1828" s="28"/>
    </row>
    <row r="1829" spans="15:15" x14ac:dyDescent="0.3">
      <c r="O1829" s="28"/>
    </row>
    <row r="1830" spans="15:15" x14ac:dyDescent="0.3">
      <c r="O1830" s="28"/>
    </row>
    <row r="1831" spans="15:15" x14ac:dyDescent="0.3">
      <c r="O1831" s="28"/>
    </row>
    <row r="1832" spans="15:15" x14ac:dyDescent="0.3">
      <c r="O1832" s="28"/>
    </row>
    <row r="1833" spans="15:15" x14ac:dyDescent="0.3">
      <c r="O1833" s="28"/>
    </row>
    <row r="1834" spans="15:15" x14ac:dyDescent="0.3">
      <c r="O1834" s="28"/>
    </row>
    <row r="1835" spans="15:15" x14ac:dyDescent="0.3">
      <c r="O1835" s="28"/>
    </row>
    <row r="1836" spans="15:15" x14ac:dyDescent="0.3">
      <c r="O1836" s="28"/>
    </row>
    <row r="1837" spans="15:15" x14ac:dyDescent="0.3">
      <c r="O1837" s="28"/>
    </row>
    <row r="1838" spans="15:15" x14ac:dyDescent="0.3">
      <c r="O1838" s="28"/>
    </row>
    <row r="1839" spans="15:15" x14ac:dyDescent="0.3">
      <c r="O1839" s="28"/>
    </row>
    <row r="1840" spans="15:15" x14ac:dyDescent="0.3">
      <c r="O1840" s="28"/>
    </row>
    <row r="1841" spans="15:15" x14ac:dyDescent="0.3">
      <c r="O1841" s="28"/>
    </row>
    <row r="1842" spans="15:15" x14ac:dyDescent="0.3">
      <c r="O1842" s="28"/>
    </row>
    <row r="1843" spans="15:15" x14ac:dyDescent="0.3">
      <c r="O1843" s="28"/>
    </row>
    <row r="1844" spans="15:15" x14ac:dyDescent="0.3">
      <c r="O1844" s="28"/>
    </row>
    <row r="1845" spans="15:15" x14ac:dyDescent="0.3">
      <c r="O1845" s="28"/>
    </row>
    <row r="1846" spans="15:15" x14ac:dyDescent="0.3">
      <c r="O1846" s="28"/>
    </row>
    <row r="1847" spans="15:15" x14ac:dyDescent="0.3">
      <c r="O1847" s="28"/>
    </row>
    <row r="1848" spans="15:15" x14ac:dyDescent="0.3">
      <c r="O1848" s="28"/>
    </row>
    <row r="1849" spans="15:15" x14ac:dyDescent="0.3">
      <c r="O1849" s="28"/>
    </row>
    <row r="1850" spans="15:15" x14ac:dyDescent="0.3">
      <c r="O1850" s="28"/>
    </row>
    <row r="1851" spans="15:15" x14ac:dyDescent="0.3">
      <c r="O1851" s="28"/>
    </row>
    <row r="1852" spans="15:15" x14ac:dyDescent="0.3">
      <c r="O1852" s="28"/>
    </row>
    <row r="1853" spans="15:15" x14ac:dyDescent="0.3">
      <c r="O1853" s="28"/>
    </row>
    <row r="1854" spans="15:15" x14ac:dyDescent="0.3">
      <c r="O1854" s="28"/>
    </row>
    <row r="1855" spans="15:15" x14ac:dyDescent="0.3">
      <c r="O1855" s="28"/>
    </row>
    <row r="1856" spans="15:15" x14ac:dyDescent="0.3">
      <c r="O1856" s="28"/>
    </row>
    <row r="1857" spans="15:15" x14ac:dyDescent="0.3">
      <c r="O1857" s="28"/>
    </row>
    <row r="1858" spans="15:15" x14ac:dyDescent="0.3">
      <c r="O1858" s="28"/>
    </row>
    <row r="1859" spans="15:15" x14ac:dyDescent="0.3">
      <c r="O1859" s="28"/>
    </row>
    <row r="1860" spans="15:15" x14ac:dyDescent="0.3">
      <c r="O1860" s="28"/>
    </row>
    <row r="1861" spans="15:15" x14ac:dyDescent="0.3">
      <c r="O1861" s="28"/>
    </row>
    <row r="1862" spans="15:15" x14ac:dyDescent="0.3">
      <c r="O1862" s="28"/>
    </row>
    <row r="1863" spans="15:15" x14ac:dyDescent="0.3">
      <c r="O1863" s="28"/>
    </row>
    <row r="1864" spans="15:15" x14ac:dyDescent="0.3">
      <c r="O1864" s="28"/>
    </row>
    <row r="1865" spans="15:15" x14ac:dyDescent="0.3">
      <c r="O1865" s="28"/>
    </row>
    <row r="1866" spans="15:15" x14ac:dyDescent="0.3">
      <c r="O1866" s="28"/>
    </row>
    <row r="1867" spans="15:15" x14ac:dyDescent="0.3">
      <c r="O1867" s="28"/>
    </row>
    <row r="1868" spans="15:15" x14ac:dyDescent="0.3">
      <c r="O1868" s="28"/>
    </row>
    <row r="1869" spans="15:15" x14ac:dyDescent="0.3">
      <c r="O1869" s="28"/>
    </row>
    <row r="1870" spans="15:15" x14ac:dyDescent="0.3">
      <c r="O1870" s="28"/>
    </row>
    <row r="1871" spans="15:15" x14ac:dyDescent="0.3">
      <c r="O1871" s="28"/>
    </row>
    <row r="1872" spans="15:15" x14ac:dyDescent="0.3">
      <c r="O1872" s="28"/>
    </row>
    <row r="1873" spans="15:15" x14ac:dyDescent="0.3">
      <c r="O1873" s="28"/>
    </row>
    <row r="1874" spans="15:15" x14ac:dyDescent="0.3">
      <c r="O1874" s="28"/>
    </row>
    <row r="1875" spans="15:15" x14ac:dyDescent="0.3">
      <c r="O1875" s="28"/>
    </row>
    <row r="1876" spans="15:15" x14ac:dyDescent="0.3">
      <c r="O1876" s="28"/>
    </row>
    <row r="1877" spans="15:15" x14ac:dyDescent="0.3">
      <c r="O1877" s="28"/>
    </row>
    <row r="1878" spans="15:15" x14ac:dyDescent="0.3">
      <c r="O1878" s="28"/>
    </row>
    <row r="1879" spans="15:15" x14ac:dyDescent="0.3">
      <c r="O1879" s="28"/>
    </row>
    <row r="1880" spans="15:15" x14ac:dyDescent="0.3">
      <c r="O1880" s="28"/>
    </row>
    <row r="1881" spans="15:15" x14ac:dyDescent="0.3">
      <c r="O1881" s="28"/>
    </row>
    <row r="1882" spans="15:15" x14ac:dyDescent="0.3">
      <c r="O1882" s="28"/>
    </row>
    <row r="1883" spans="15:15" x14ac:dyDescent="0.3">
      <c r="O1883" s="28"/>
    </row>
    <row r="1884" spans="15:15" x14ac:dyDescent="0.3">
      <c r="O1884" s="28"/>
    </row>
    <row r="1885" spans="15:15" x14ac:dyDescent="0.3">
      <c r="O1885" s="28"/>
    </row>
    <row r="1886" spans="15:15" x14ac:dyDescent="0.3">
      <c r="O1886" s="28"/>
    </row>
    <row r="1887" spans="15:15" x14ac:dyDescent="0.3">
      <c r="O1887" s="28"/>
    </row>
    <row r="1888" spans="15:15" x14ac:dyDescent="0.3">
      <c r="O1888" s="28"/>
    </row>
    <row r="1889" spans="15:15" x14ac:dyDescent="0.3">
      <c r="O1889" s="28"/>
    </row>
    <row r="1890" spans="15:15" x14ac:dyDescent="0.3">
      <c r="O1890" s="28"/>
    </row>
    <row r="1891" spans="15:15" x14ac:dyDescent="0.3">
      <c r="O1891" s="28"/>
    </row>
    <row r="1892" spans="15:15" x14ac:dyDescent="0.3">
      <c r="O1892" s="28"/>
    </row>
    <row r="1893" spans="15:15" x14ac:dyDescent="0.3">
      <c r="O1893" s="28"/>
    </row>
    <row r="1894" spans="15:15" x14ac:dyDescent="0.3">
      <c r="O1894" s="28"/>
    </row>
    <row r="1895" spans="15:15" x14ac:dyDescent="0.3">
      <c r="O1895" s="28"/>
    </row>
    <row r="1896" spans="15:15" x14ac:dyDescent="0.3">
      <c r="O1896" s="28"/>
    </row>
    <row r="1897" spans="15:15" x14ac:dyDescent="0.3">
      <c r="O1897" s="28"/>
    </row>
    <row r="1898" spans="15:15" x14ac:dyDescent="0.3">
      <c r="O1898" s="28"/>
    </row>
    <row r="1899" spans="15:15" x14ac:dyDescent="0.3">
      <c r="O1899" s="28"/>
    </row>
    <row r="1900" spans="15:15" x14ac:dyDescent="0.3">
      <c r="O1900" s="28"/>
    </row>
    <row r="1901" spans="15:15" x14ac:dyDescent="0.3">
      <c r="O1901" s="28"/>
    </row>
    <row r="1902" spans="15:15" x14ac:dyDescent="0.3">
      <c r="O1902" s="28"/>
    </row>
    <row r="1903" spans="15:15" x14ac:dyDescent="0.3">
      <c r="O1903" s="28"/>
    </row>
    <row r="1904" spans="15:15" x14ac:dyDescent="0.3">
      <c r="O1904" s="28"/>
    </row>
    <row r="1905" spans="15:15" x14ac:dyDescent="0.3">
      <c r="O1905" s="28"/>
    </row>
    <row r="1906" spans="15:15" x14ac:dyDescent="0.3">
      <c r="O1906" s="28"/>
    </row>
    <row r="1907" spans="15:15" x14ac:dyDescent="0.3">
      <c r="O1907" s="28"/>
    </row>
    <row r="1908" spans="15:15" x14ac:dyDescent="0.3">
      <c r="O1908" s="28"/>
    </row>
    <row r="1909" spans="15:15" x14ac:dyDescent="0.3">
      <c r="O1909" s="28"/>
    </row>
    <row r="1910" spans="15:15" x14ac:dyDescent="0.3">
      <c r="O1910" s="28"/>
    </row>
    <row r="1911" spans="15:15" x14ac:dyDescent="0.3">
      <c r="O1911" s="28"/>
    </row>
    <row r="1912" spans="15:15" x14ac:dyDescent="0.3">
      <c r="O1912" s="28"/>
    </row>
    <row r="1913" spans="15:15" x14ac:dyDescent="0.3">
      <c r="O1913" s="28"/>
    </row>
    <row r="1914" spans="15:15" x14ac:dyDescent="0.3">
      <c r="O1914" s="28"/>
    </row>
    <row r="1915" spans="15:15" x14ac:dyDescent="0.3">
      <c r="O1915" s="28"/>
    </row>
    <row r="1916" spans="15:15" x14ac:dyDescent="0.3">
      <c r="O1916" s="28"/>
    </row>
    <row r="1917" spans="15:15" x14ac:dyDescent="0.3">
      <c r="O1917" s="28"/>
    </row>
    <row r="1918" spans="15:15" x14ac:dyDescent="0.3">
      <c r="O1918" s="28"/>
    </row>
    <row r="1919" spans="15:15" x14ac:dyDescent="0.3">
      <c r="O1919" s="28"/>
    </row>
    <row r="1920" spans="15:15" x14ac:dyDescent="0.3">
      <c r="O1920" s="28"/>
    </row>
    <row r="1921" spans="15:15" x14ac:dyDescent="0.3">
      <c r="O1921" s="28"/>
    </row>
    <row r="1922" spans="15:15" x14ac:dyDescent="0.3">
      <c r="O1922" s="28"/>
    </row>
    <row r="1923" spans="15:15" x14ac:dyDescent="0.3">
      <c r="O1923" s="28"/>
    </row>
    <row r="1924" spans="15:15" x14ac:dyDescent="0.3">
      <c r="O1924" s="28"/>
    </row>
    <row r="1925" spans="15:15" x14ac:dyDescent="0.3">
      <c r="O1925" s="28"/>
    </row>
    <row r="1926" spans="15:15" x14ac:dyDescent="0.3">
      <c r="O1926" s="28"/>
    </row>
    <row r="1927" spans="15:15" x14ac:dyDescent="0.3">
      <c r="O1927" s="28"/>
    </row>
    <row r="1928" spans="15:15" x14ac:dyDescent="0.3">
      <c r="O1928" s="28"/>
    </row>
    <row r="1929" spans="15:15" x14ac:dyDescent="0.3">
      <c r="O1929" s="28"/>
    </row>
    <row r="1930" spans="15:15" x14ac:dyDescent="0.3">
      <c r="O1930" s="28"/>
    </row>
    <row r="1931" spans="15:15" x14ac:dyDescent="0.3">
      <c r="O1931" s="28"/>
    </row>
    <row r="1932" spans="15:15" x14ac:dyDescent="0.3">
      <c r="O1932" s="28"/>
    </row>
    <row r="1933" spans="15:15" x14ac:dyDescent="0.3">
      <c r="O1933" s="28"/>
    </row>
    <row r="1934" spans="15:15" x14ac:dyDescent="0.3">
      <c r="O1934" s="28"/>
    </row>
    <row r="1935" spans="15:15" x14ac:dyDescent="0.3">
      <c r="O1935" s="28"/>
    </row>
    <row r="1936" spans="15:15" x14ac:dyDescent="0.3">
      <c r="O1936" s="28"/>
    </row>
    <row r="1937" spans="15:15" x14ac:dyDescent="0.3">
      <c r="O1937" s="28"/>
    </row>
    <row r="1938" spans="15:15" x14ac:dyDescent="0.3">
      <c r="O1938" s="28"/>
    </row>
    <row r="1939" spans="15:15" x14ac:dyDescent="0.3">
      <c r="O1939" s="28"/>
    </row>
    <row r="1940" spans="15:15" x14ac:dyDescent="0.3">
      <c r="O1940" s="28"/>
    </row>
    <row r="1941" spans="15:15" x14ac:dyDescent="0.3">
      <c r="O1941" s="28"/>
    </row>
    <row r="1942" spans="15:15" x14ac:dyDescent="0.3">
      <c r="O1942" s="28"/>
    </row>
    <row r="1943" spans="15:15" x14ac:dyDescent="0.3">
      <c r="O1943" s="28"/>
    </row>
    <row r="1944" spans="15:15" x14ac:dyDescent="0.3">
      <c r="O1944" s="28"/>
    </row>
    <row r="1945" spans="15:15" x14ac:dyDescent="0.3">
      <c r="O1945" s="28"/>
    </row>
    <row r="1946" spans="15:15" x14ac:dyDescent="0.3">
      <c r="O1946" s="28"/>
    </row>
    <row r="1947" spans="15:15" x14ac:dyDescent="0.3">
      <c r="O1947" s="28"/>
    </row>
    <row r="1948" spans="15:15" x14ac:dyDescent="0.3">
      <c r="O1948" s="28"/>
    </row>
    <row r="1949" spans="15:15" x14ac:dyDescent="0.3">
      <c r="O1949" s="28"/>
    </row>
    <row r="1950" spans="15:15" x14ac:dyDescent="0.3">
      <c r="O1950" s="28"/>
    </row>
    <row r="1951" spans="15:15" x14ac:dyDescent="0.3">
      <c r="O1951" s="28"/>
    </row>
    <row r="1952" spans="15:15" x14ac:dyDescent="0.3">
      <c r="O1952" s="28"/>
    </row>
    <row r="1953" spans="15:15" x14ac:dyDescent="0.3">
      <c r="O1953" s="28"/>
    </row>
    <row r="1954" spans="15:15" x14ac:dyDescent="0.3">
      <c r="O1954" s="28"/>
    </row>
    <row r="1955" spans="15:15" x14ac:dyDescent="0.3">
      <c r="O1955" s="28"/>
    </row>
    <row r="1956" spans="15:15" x14ac:dyDescent="0.3">
      <c r="O1956" s="28"/>
    </row>
    <row r="1957" spans="15:15" x14ac:dyDescent="0.3">
      <c r="O1957" s="28"/>
    </row>
    <row r="1958" spans="15:15" x14ac:dyDescent="0.3">
      <c r="O1958" s="28"/>
    </row>
    <row r="1959" spans="15:15" x14ac:dyDescent="0.3">
      <c r="O1959" s="28"/>
    </row>
    <row r="1960" spans="15:15" x14ac:dyDescent="0.3">
      <c r="O1960" s="28"/>
    </row>
    <row r="1961" spans="15:15" x14ac:dyDescent="0.3">
      <c r="O1961" s="28"/>
    </row>
    <row r="1962" spans="15:15" x14ac:dyDescent="0.3">
      <c r="O1962" s="28"/>
    </row>
    <row r="1963" spans="15:15" x14ac:dyDescent="0.3">
      <c r="O1963" s="28"/>
    </row>
    <row r="1964" spans="15:15" x14ac:dyDescent="0.3">
      <c r="O1964" s="28"/>
    </row>
    <row r="1965" spans="15:15" x14ac:dyDescent="0.3">
      <c r="O1965" s="28"/>
    </row>
    <row r="1966" spans="15:15" x14ac:dyDescent="0.3">
      <c r="O1966" s="28"/>
    </row>
    <row r="1967" spans="15:15" x14ac:dyDescent="0.3">
      <c r="O1967" s="28"/>
    </row>
    <row r="1968" spans="15:15" x14ac:dyDescent="0.3">
      <c r="O1968" s="28"/>
    </row>
  </sheetData>
  <mergeCells count="2">
    <mergeCell ref="A1:R1"/>
    <mergeCell ref="A89:R89"/>
  </mergeCells>
  <pageMargins left="0.25" right="0.25" top="0.75" bottom="0.75" header="0.3" footer="0.3"/>
  <pageSetup paperSize="9" scale="7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Health Portfolio</vt:lpstr>
      <vt:lpstr>Liability Portfolio</vt:lpstr>
      <vt:lpstr>Miscellaneous portfolio</vt:lpstr>
      <vt:lpstr>Segmentwise Report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Sharad Taware</cp:lastModifiedBy>
  <cp:lastPrinted>2024-12-16T11:59:56Z</cp:lastPrinted>
  <dcterms:created xsi:type="dcterms:W3CDTF">2024-12-13T18:08:00Z</dcterms:created>
  <dcterms:modified xsi:type="dcterms:W3CDTF">2024-12-17T05:35:05Z</dcterms:modified>
</cp:coreProperties>
</file>