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hara\OneDrive\Desktop\"/>
    </mc:Choice>
  </mc:AlternateContent>
  <xr:revisionPtr revIDLastSave="0" documentId="13_ncr:1_{46BC898F-AEFD-4839-8883-80780518817E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4" l="1"/>
  <c r="Q78" i="4"/>
  <c r="Q76" i="4"/>
  <c r="Q74" i="4"/>
  <c r="Q70" i="4"/>
  <c r="Q68" i="4"/>
  <c r="Q64" i="4"/>
  <c r="Q62" i="4"/>
  <c r="Q60" i="4"/>
  <c r="Q58" i="4"/>
  <c r="P81" i="4"/>
  <c r="P78" i="4"/>
  <c r="P76" i="4"/>
  <c r="P74" i="4"/>
  <c r="P70" i="4"/>
  <c r="P68" i="4"/>
  <c r="P64" i="4"/>
  <c r="P62" i="4"/>
  <c r="P60" i="4"/>
  <c r="P58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O82" i="4"/>
  <c r="B85" i="4" s="1"/>
  <c r="N82" i="4"/>
  <c r="M82" i="4"/>
  <c r="L82" i="4"/>
  <c r="K82" i="4"/>
  <c r="J82" i="4"/>
  <c r="I82" i="4"/>
  <c r="H82" i="4"/>
  <c r="G82" i="4"/>
  <c r="F82" i="4"/>
  <c r="E82" i="4"/>
  <c r="D82" i="4"/>
  <c r="C82" i="4"/>
  <c r="R81" i="4"/>
  <c r="O81" i="4"/>
  <c r="Q54" i="4" s="1"/>
  <c r="N81" i="4"/>
  <c r="M81" i="4"/>
  <c r="L81" i="4"/>
  <c r="K81" i="4"/>
  <c r="J81" i="4"/>
  <c r="I81" i="4"/>
  <c r="H81" i="4"/>
  <c r="G81" i="4"/>
  <c r="F81" i="4"/>
  <c r="E81" i="4"/>
  <c r="D81" i="4"/>
  <c r="C81" i="4"/>
  <c r="B84" i="4"/>
  <c r="B83" i="4"/>
  <c r="B82" i="4"/>
  <c r="B81" i="4"/>
  <c r="O80" i="4"/>
  <c r="N80" i="4"/>
  <c r="O79" i="4"/>
  <c r="N79" i="4"/>
  <c r="R78" i="4"/>
  <c r="O78" i="4"/>
  <c r="N78" i="4"/>
  <c r="R70" i="4"/>
  <c r="O70" i="4"/>
  <c r="N70" i="4"/>
  <c r="M70" i="4"/>
  <c r="L70" i="4"/>
  <c r="K70" i="4"/>
  <c r="O72" i="4"/>
  <c r="M72" i="4"/>
  <c r="J72" i="4"/>
  <c r="J70" i="4"/>
  <c r="Q52" i="4"/>
  <c r="Q50" i="4"/>
  <c r="Q48" i="4"/>
  <c r="Q46" i="4"/>
  <c r="Q44" i="4"/>
  <c r="Q42" i="4"/>
  <c r="Q40" i="4"/>
  <c r="Q38" i="4"/>
  <c r="Q36" i="4"/>
  <c r="Q34" i="4"/>
  <c r="Q32" i="4"/>
  <c r="Q28" i="4"/>
  <c r="Q26" i="4"/>
  <c r="Q24" i="4"/>
  <c r="Q22" i="4"/>
  <c r="Q20" i="4"/>
  <c r="Q18" i="4"/>
  <c r="Q16" i="4"/>
  <c r="Q14" i="4"/>
  <c r="Q12" i="4"/>
  <c r="Q10" i="4"/>
  <c r="Q8" i="4"/>
  <c r="Q4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R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6" i="4"/>
  <c r="B55" i="4"/>
  <c r="B54" i="4"/>
  <c r="F65" i="3"/>
  <c r="F62" i="3"/>
  <c r="F60" i="3"/>
  <c r="F58" i="3"/>
  <c r="F54" i="3"/>
  <c r="F52" i="3"/>
  <c r="F50" i="3"/>
  <c r="F48" i="3"/>
  <c r="F46" i="3"/>
  <c r="F44" i="3"/>
  <c r="F42" i="3"/>
  <c r="F40" i="3"/>
  <c r="F38" i="3"/>
  <c r="F36" i="3"/>
  <c r="F34" i="3"/>
  <c r="F30" i="3"/>
  <c r="F28" i="3"/>
  <c r="F26" i="3"/>
  <c r="F22" i="3"/>
  <c r="F20" i="3"/>
  <c r="F18" i="3"/>
  <c r="F16" i="3"/>
  <c r="F14" i="3"/>
  <c r="F12" i="3"/>
  <c r="F10" i="3"/>
  <c r="F8" i="3"/>
  <c r="F6" i="3"/>
  <c r="F4" i="3"/>
  <c r="G65" i="3"/>
  <c r="G62" i="3"/>
  <c r="G60" i="3"/>
  <c r="G58" i="3"/>
  <c r="G54" i="3"/>
  <c r="G52" i="3"/>
  <c r="G50" i="3"/>
  <c r="G48" i="3"/>
  <c r="G46" i="3"/>
  <c r="G44" i="3"/>
  <c r="G42" i="3"/>
  <c r="G40" i="3"/>
  <c r="G38" i="3"/>
  <c r="G36" i="3"/>
  <c r="G30" i="3"/>
  <c r="G28" i="3"/>
  <c r="G26" i="3"/>
  <c r="G24" i="3"/>
  <c r="G22" i="3"/>
  <c r="G20" i="3"/>
  <c r="G18" i="3"/>
  <c r="G16" i="3"/>
  <c r="G14" i="3"/>
  <c r="G12" i="3"/>
  <c r="G8" i="3"/>
  <c r="G6" i="3"/>
  <c r="G4" i="3"/>
  <c r="E69" i="3"/>
  <c r="D69" i="3"/>
  <c r="C69" i="3"/>
  <c r="B69" i="3"/>
  <c r="E68" i="3"/>
  <c r="D68" i="3"/>
  <c r="C68" i="3"/>
  <c r="B68" i="3"/>
  <c r="E67" i="3"/>
  <c r="D67" i="3"/>
  <c r="C67" i="3"/>
  <c r="B67" i="3"/>
  <c r="H65" i="3"/>
  <c r="E65" i="3"/>
  <c r="D65" i="3"/>
  <c r="C65" i="3"/>
  <c r="B65" i="3"/>
  <c r="E64" i="3"/>
  <c r="D64" i="3"/>
  <c r="C64" i="3"/>
  <c r="B64" i="3"/>
  <c r="H62" i="3"/>
  <c r="E62" i="3"/>
  <c r="D62" i="3"/>
  <c r="C62" i="3"/>
  <c r="B62" i="3"/>
  <c r="E56" i="3"/>
  <c r="D56" i="3"/>
  <c r="C56" i="3"/>
  <c r="B56" i="3"/>
  <c r="E55" i="3"/>
  <c r="D55" i="3"/>
  <c r="C55" i="3"/>
  <c r="B55" i="3"/>
  <c r="H54" i="3"/>
  <c r="E54" i="3"/>
  <c r="D54" i="3"/>
  <c r="C54" i="3"/>
  <c r="B54" i="3"/>
  <c r="H55" i="2"/>
  <c r="H53" i="2"/>
  <c r="H51" i="2"/>
  <c r="H49" i="2"/>
  <c r="H47" i="2"/>
  <c r="H45" i="2"/>
  <c r="H43" i="2"/>
  <c r="H41" i="2"/>
  <c r="H39" i="2"/>
  <c r="H37" i="2"/>
  <c r="H35" i="2"/>
  <c r="H31" i="2"/>
  <c r="H29" i="2"/>
  <c r="H27" i="2"/>
  <c r="H23" i="2"/>
  <c r="H21" i="2"/>
  <c r="H19" i="2"/>
  <c r="H17" i="2"/>
  <c r="H15" i="2"/>
  <c r="H13" i="2"/>
  <c r="H9" i="2"/>
  <c r="H7" i="2"/>
  <c r="H5" i="2"/>
  <c r="G55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11" i="2"/>
  <c r="G9" i="2"/>
  <c r="G7" i="2"/>
  <c r="G5" i="2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6" i="2"/>
  <c r="E56" i="2"/>
  <c r="D56" i="2"/>
  <c r="C56" i="2"/>
  <c r="B56" i="2"/>
  <c r="I55" i="2"/>
  <c r="F55" i="2"/>
  <c r="E55" i="2"/>
  <c r="D55" i="2"/>
  <c r="C55" i="2"/>
  <c r="B55" i="2"/>
  <c r="I74" i="1"/>
  <c r="I71" i="1"/>
  <c r="I55" i="1"/>
  <c r="G74" i="1"/>
  <c r="H74" i="1"/>
  <c r="H71" i="1"/>
  <c r="H69" i="1"/>
  <c r="H65" i="1"/>
  <c r="H63" i="1"/>
  <c r="H61" i="1"/>
  <c r="H59" i="1"/>
  <c r="H55" i="1"/>
  <c r="H53" i="1"/>
  <c r="H51" i="1"/>
  <c r="H49" i="1"/>
  <c r="H47" i="1"/>
  <c r="H45" i="1"/>
  <c r="H41" i="1"/>
  <c r="H39" i="1"/>
  <c r="H37" i="1"/>
  <c r="H35" i="1"/>
  <c r="H33" i="1"/>
  <c r="H31" i="1"/>
  <c r="H29" i="1"/>
  <c r="H27" i="1"/>
  <c r="H23" i="1"/>
  <c r="H21" i="1"/>
  <c r="H19" i="1"/>
  <c r="H17" i="1"/>
  <c r="H15" i="1"/>
  <c r="H13" i="1"/>
  <c r="H11" i="1"/>
  <c r="H9" i="1"/>
  <c r="H7" i="1"/>
  <c r="H5" i="1"/>
  <c r="G71" i="1"/>
  <c r="G69" i="1"/>
  <c r="G65" i="1"/>
  <c r="G63" i="1"/>
  <c r="G61" i="1"/>
  <c r="G59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C73" i="1"/>
  <c r="B73" i="1"/>
  <c r="F72" i="1"/>
  <c r="E72" i="1"/>
  <c r="D72" i="1"/>
  <c r="C72" i="1"/>
  <c r="B72" i="1"/>
  <c r="F71" i="1"/>
  <c r="E71" i="1"/>
  <c r="D71" i="1"/>
  <c r="C71" i="1"/>
  <c r="B71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Q6" i="4" l="1"/>
  <c r="Q30" i="4"/>
</calcChain>
</file>

<file path=xl/sharedStrings.xml><?xml version="1.0" encoding="utf-8"?>
<sst xmlns="http://schemas.openxmlformats.org/spreadsheetml/2006/main" count="325" uniqueCount="77">
  <si>
    <t>GROSS DIRECT PREMIUM INCOME UNDERWRITTEN BY NON-LIFE INSURERS WITHIN INDIA  (SEGMENT WISE) : FOR THE PERIOD UPTO August 2024 (PROVISIONAL &amp; UNAUDITED ) IN FY 2024-25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</si>
  <si>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</si>
  <si>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</si>
  <si>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</si>
  <si>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</si>
  <si>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</si>
  <si>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</si>
  <si>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</si>
  <si>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</si>
  <si>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</si>
  <si>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</si>
  <si>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</si>
  <si>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</si>
  <si>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</si>
  <si>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</si>
  <si>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</si>
  <si>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</si>
  <si>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</si>
  <si>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</si>
  <si>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</si>
  <si>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</si>
  <si>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</si>
  <si>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</si>
  <si>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</si>
  <si>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</si>
  <si>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</si>
  <si>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</si>
  <si>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</si>
  <si>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</si>
  <si>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</si>
  <si>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</si>
  <si>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</si>
  <si>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</si>
  <si>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</si>
  <si>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</si>
  <si>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</si>
  <si>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</si>
  <si>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</si>
  <si>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</si>
  <si>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</si>
  <si>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</si>
  <si>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</si>
  <si>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</si>
  <si>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Narayana Health Insurance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</si>
  <si>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</si>
  <si>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</si>
  <si>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</si>
  <si>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</si>
  <si>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</si>
  <si>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</si>
  <si>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</si>
  <si>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</si>
  <si>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</si>
  <si>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</si>
  <si>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</si>
  <si>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</si>
  <si>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</si>
  <si>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</si>
  <si>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</si>
  <si>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</si>
  <si>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</si>
  <si>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</si>
  <si>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</si>
  <si>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</si>
  <si>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</si>
  <si>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</si>
  <si>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</si>
  <si>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</si>
  <si>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</si>
  <si>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</si>
  <si>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</si>
  <si>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</si>
  <si>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</si>
  <si>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GROSS DIRECT PREMIUM INCOME UNDERWRITTEN BY NON-LIFE INSURERS WITHIN INDIA  (SEGMENT WISE) : FOR THE PERIOD UPTO AUGUST 2024 (PROVISIONAL &amp; UNAUDITED ) IN FY 2024-25  (Rs. In Crs.)</t>
  </si>
  <si>
    <t>Zuno General Insurance Co Ltd</t>
  </si>
  <si>
    <t>Zuno  General Insurance Co Ltd</t>
  </si>
  <si>
    <t>Niva bupa health insurance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</si>
</sst>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/>
    <xf numFmtId="43" fontId="0" fillId="0" borderId="1" xfId="1" applyFont="1" applyBorder="1"/>
    <xf numFmtId="10" fontId="1" fillId="0" borderId="1" xfId="2" applyNumberFormat="1" applyFont="1" applyBorder="1"/>
    <xf numFmtId="43" fontId="1" fillId="0" borderId="1" xfId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3" fontId="3" fillId="0" borderId="1" xfId="1" applyFont="1" applyBorder="1"/>
    <xf numFmtId="43" fontId="4" fillId="0" borderId="1" xfId="1" applyFont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"/>
  <sheetViews>
    <sheetView workbookViewId="0">
      <selection activeCell="N5" sqref="N5"/>
    </sheetView>
  </sheetViews>
  <sheetFormatPr defaultRowHeight="14.4" x14ac:dyDescent="0.3"/>
  <cols>
    <col min="1" max="1" width="41.77734375" customWidth="1"/>
    <col min="2" max="2" width="11.33203125" customWidth="1"/>
    <col min="3" max="3" width="13.77734375" customWidth="1"/>
    <col min="4" max="4" width="11.88671875" customWidth="1"/>
    <col min="5" max="6" width="11.5546875" customWidth="1"/>
    <col min="7" max="7" width="12" customWidth="1"/>
    <col min="8" max="8" width="11.21875" customWidth="1"/>
    <col min="9" max="9" width="9.88671875" customWidth="1"/>
  </cols>
  <sheetData>
    <row r="2" spans="1:9" ht="32.4" customHeight="1" x14ac:dyDescent="0.3">
      <c r="A2" s="19" t="s">
        <v>73</v>
      </c>
      <c r="B2" s="19"/>
      <c r="C2" s="19"/>
      <c r="D2" s="19"/>
      <c r="E2" s="19"/>
      <c r="F2" s="19"/>
      <c r="G2" s="19"/>
      <c r="H2" s="19"/>
      <c r="I2" s="19"/>
    </row>
    <row r="3" spans="1:9" ht="46.2" customHeight="1" x14ac:dyDescent="0.3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x14ac:dyDescent="0.3">
      <c r="A4" s="3" t="s">
        <v>9</v>
      </c>
      <c r="B4" s="3"/>
      <c r="C4" s="3"/>
      <c r="D4" s="3"/>
      <c r="E4" s="3"/>
      <c r="F4" s="3"/>
      <c r="G4" s="3"/>
      <c r="H4" s="3"/>
      <c r="I4" s="3"/>
    </row>
    <row r="5" spans="1:9" x14ac:dyDescent="0.3">
      <c r="A5" s="1" t="s">
        <v>10</v>
      </c>
      <c r="B5" s="1">
        <v>36.159999999999997</v>
      </c>
      <c r="C5" s="1">
        <v>382.21</v>
      </c>
      <c r="D5" s="7">
        <v>0</v>
      </c>
      <c r="E5" s="1">
        <v>14.38</v>
      </c>
      <c r="F5" s="1">
        <v>432.75</v>
      </c>
      <c r="G5" s="13">
        <f>(F5-F6)/F6</f>
        <v>0.15240200255645511</v>
      </c>
      <c r="H5" s="13">
        <f>F5/$F$74</f>
        <v>8.7387804357940448E-3</v>
      </c>
      <c r="I5" s="1">
        <v>57.23</v>
      </c>
    </row>
    <row r="6" spans="1:9" x14ac:dyDescent="0.3">
      <c r="A6" s="1" t="s">
        <v>11</v>
      </c>
      <c r="B6" s="1">
        <v>11.67</v>
      </c>
      <c r="C6" s="1">
        <v>343.29</v>
      </c>
      <c r="D6" s="7">
        <v>0</v>
      </c>
      <c r="E6" s="1">
        <v>20.56</v>
      </c>
      <c r="F6" s="1">
        <v>375.52</v>
      </c>
      <c r="G6" s="1"/>
      <c r="H6" s="1"/>
      <c r="I6" s="1"/>
    </row>
    <row r="7" spans="1:9" x14ac:dyDescent="0.3">
      <c r="A7" s="1" t="s">
        <v>12</v>
      </c>
      <c r="B7" s="1">
        <v>425.66</v>
      </c>
      <c r="C7" s="1">
        <v>1672.39</v>
      </c>
      <c r="D7" s="1">
        <v>885.84</v>
      </c>
      <c r="E7" s="1">
        <v>105.1</v>
      </c>
      <c r="F7" s="1">
        <v>3088.99</v>
      </c>
      <c r="G7" s="13">
        <f>(F7-F8)/F8</f>
        <v>-0.20124790873148246</v>
      </c>
      <c r="H7" s="13">
        <f>F7/$F$74</f>
        <v>6.2377828719499581E-2</v>
      </c>
      <c r="I7" s="1">
        <v>-778.28</v>
      </c>
    </row>
    <row r="8" spans="1:9" x14ac:dyDescent="0.3">
      <c r="A8" s="1" t="s">
        <v>11</v>
      </c>
      <c r="B8" s="1">
        <v>369.73</v>
      </c>
      <c r="C8" s="1">
        <v>1100.73</v>
      </c>
      <c r="D8" s="1">
        <v>2302.31</v>
      </c>
      <c r="E8" s="1">
        <v>94.5</v>
      </c>
      <c r="F8" s="1">
        <v>3867.27</v>
      </c>
      <c r="G8" s="1"/>
      <c r="H8" s="1"/>
      <c r="I8" s="1"/>
    </row>
    <row r="9" spans="1:9" x14ac:dyDescent="0.3">
      <c r="A9" s="1" t="s">
        <v>13</v>
      </c>
      <c r="B9" s="1">
        <v>243.35</v>
      </c>
      <c r="C9" s="1">
        <v>209.03</v>
      </c>
      <c r="D9" s="7">
        <v>0</v>
      </c>
      <c r="E9" s="1">
        <v>0.56999999999999995</v>
      </c>
      <c r="F9" s="1">
        <v>452.95</v>
      </c>
      <c r="G9" s="13">
        <f>(F9-F10)/F10</f>
        <v>0.41277564642400416</v>
      </c>
      <c r="H9" s="13">
        <f>F9/$F$74</f>
        <v>9.1466911574648469E-3</v>
      </c>
      <c r="I9" s="1">
        <v>132.34</v>
      </c>
    </row>
    <row r="10" spans="1:9" x14ac:dyDescent="0.3">
      <c r="A10" s="1" t="s">
        <v>11</v>
      </c>
      <c r="B10" s="1">
        <v>234.9</v>
      </c>
      <c r="C10" s="1">
        <v>84.81</v>
      </c>
      <c r="D10" s="7">
        <v>0</v>
      </c>
      <c r="E10" s="1">
        <v>0.9</v>
      </c>
      <c r="F10" s="1">
        <v>320.61</v>
      </c>
      <c r="G10" s="1"/>
      <c r="H10" s="1"/>
      <c r="I10" s="1"/>
    </row>
    <row r="11" spans="1:9" x14ac:dyDescent="0.3">
      <c r="A11" s="1" t="s">
        <v>74</v>
      </c>
      <c r="B11" s="1">
        <v>3.23</v>
      </c>
      <c r="C11" s="1">
        <v>148.97</v>
      </c>
      <c r="D11" s="7">
        <v>0</v>
      </c>
      <c r="E11" s="1">
        <v>2.79</v>
      </c>
      <c r="F11" s="1">
        <v>154.99</v>
      </c>
      <c r="G11" s="13">
        <f>(F11-F12)/F12</f>
        <v>0.39154246722930525</v>
      </c>
      <c r="H11" s="13">
        <f>F11/$F$74</f>
        <v>3.1298060768196858E-3</v>
      </c>
      <c r="I11" s="1">
        <v>43.61</v>
      </c>
    </row>
    <row r="12" spans="1:9" x14ac:dyDescent="0.3">
      <c r="A12" s="1" t="s">
        <v>11</v>
      </c>
      <c r="B12" s="1">
        <v>4.66</v>
      </c>
      <c r="C12" s="1">
        <v>88.98</v>
      </c>
      <c r="D12" s="7">
        <v>0</v>
      </c>
      <c r="E12" s="1">
        <v>17.739999999999998</v>
      </c>
      <c r="F12" s="1">
        <v>111.38</v>
      </c>
      <c r="G12" s="1"/>
      <c r="H12" s="1"/>
      <c r="I12" s="1"/>
    </row>
    <row r="13" spans="1:9" x14ac:dyDescent="0.3">
      <c r="A13" s="1" t="s">
        <v>14</v>
      </c>
      <c r="B13" s="1">
        <v>77.209999999999994</v>
      </c>
      <c r="C13" s="1">
        <v>855.91</v>
      </c>
      <c r="D13" s="1">
        <v>41.39</v>
      </c>
      <c r="E13" s="1">
        <v>4.4000000000000004</v>
      </c>
      <c r="F13" s="1">
        <v>978.91</v>
      </c>
      <c r="G13" s="13">
        <f>(F13-F14)/F14</f>
        <v>0.91245653108271785</v>
      </c>
      <c r="H13" s="13">
        <f>F13/$F$74</f>
        <v>1.9767717056968569E-2</v>
      </c>
      <c r="I13" s="1">
        <v>467.05</v>
      </c>
    </row>
    <row r="14" spans="1:9" x14ac:dyDescent="0.3">
      <c r="A14" s="1" t="s">
        <v>11</v>
      </c>
      <c r="B14" s="1">
        <v>77.62</v>
      </c>
      <c r="C14" s="1">
        <v>430.95</v>
      </c>
      <c r="D14" s="7">
        <v>0</v>
      </c>
      <c r="E14" s="1">
        <v>3.29</v>
      </c>
      <c r="F14" s="1">
        <v>511.86</v>
      </c>
      <c r="G14" s="1"/>
      <c r="H14" s="1"/>
      <c r="I14" s="1"/>
    </row>
    <row r="15" spans="1:9" x14ac:dyDescent="0.3">
      <c r="A15" s="1" t="s">
        <v>15</v>
      </c>
      <c r="B15" s="1">
        <v>25.46</v>
      </c>
      <c r="C15" s="1">
        <v>550.88</v>
      </c>
      <c r="D15" s="7">
        <v>0</v>
      </c>
      <c r="E15" s="1">
        <v>2.91</v>
      </c>
      <c r="F15" s="1">
        <v>579.25</v>
      </c>
      <c r="G15" s="13">
        <f>(F15-F16)/F16</f>
        <v>4.8921811841855043E-3</v>
      </c>
      <c r="H15" s="13">
        <f>F15/$F$74</f>
        <v>1.1697142847911497E-2</v>
      </c>
      <c r="I15" s="1">
        <v>2.82</v>
      </c>
    </row>
    <row r="16" spans="1:9" x14ac:dyDescent="0.3">
      <c r="A16" s="1" t="s">
        <v>11</v>
      </c>
      <c r="B16" s="1">
        <v>23.38</v>
      </c>
      <c r="C16" s="1">
        <v>549.03</v>
      </c>
      <c r="D16" s="7">
        <v>0</v>
      </c>
      <c r="E16" s="1">
        <v>4.0199999999999996</v>
      </c>
      <c r="F16" s="1">
        <v>576.42999999999995</v>
      </c>
      <c r="G16" s="1"/>
      <c r="H16" s="1"/>
      <c r="I16" s="1"/>
    </row>
    <row r="17" spans="1:9" x14ac:dyDescent="0.3">
      <c r="A17" s="1" t="s">
        <v>16</v>
      </c>
      <c r="B17" s="1">
        <v>1617.2</v>
      </c>
      <c r="C17" s="1">
        <v>904.43</v>
      </c>
      <c r="D17" s="7">
        <v>0</v>
      </c>
      <c r="E17" s="1">
        <v>14.8</v>
      </c>
      <c r="F17" s="1">
        <v>2536.4299999999998</v>
      </c>
      <c r="G17" s="13">
        <f>(F17-F18)/F18</f>
        <v>0.19764383691007387</v>
      </c>
      <c r="H17" s="13">
        <f>F17/$F$74</f>
        <v>5.1219653057795696E-2</v>
      </c>
      <c r="I17" s="1">
        <v>418.58</v>
      </c>
    </row>
    <row r="18" spans="1:9" x14ac:dyDescent="0.3">
      <c r="A18" s="1" t="s">
        <v>11</v>
      </c>
      <c r="B18" s="1">
        <v>1377.88</v>
      </c>
      <c r="C18" s="1">
        <v>725.77</v>
      </c>
      <c r="D18" s="7">
        <v>0</v>
      </c>
      <c r="E18" s="1">
        <v>14.2</v>
      </c>
      <c r="F18" s="1">
        <v>2117.85</v>
      </c>
      <c r="G18" s="1"/>
      <c r="H18" s="1"/>
      <c r="I18" s="1"/>
    </row>
    <row r="19" spans="1:9" x14ac:dyDescent="0.3">
      <c r="A19" s="1" t="s">
        <v>17</v>
      </c>
      <c r="B19" s="1">
        <v>574.77</v>
      </c>
      <c r="C19" s="1">
        <v>2833.44</v>
      </c>
      <c r="D19" s="7">
        <v>0</v>
      </c>
      <c r="E19" s="1">
        <v>119.82</v>
      </c>
      <c r="F19" s="1">
        <v>3528.03</v>
      </c>
      <c r="G19" s="13">
        <f>(F19-F20)/F20</f>
        <v>0.2369287404680516</v>
      </c>
      <c r="H19" s="13">
        <f>F19/$F$74</f>
        <v>7.1243626899813894E-2</v>
      </c>
      <c r="I19" s="1">
        <v>675.78</v>
      </c>
    </row>
    <row r="20" spans="1:9" x14ac:dyDescent="0.3">
      <c r="A20" s="1" t="s">
        <v>11</v>
      </c>
      <c r="B20" s="1">
        <v>461.32</v>
      </c>
      <c r="C20" s="1">
        <v>2272.0700000000002</v>
      </c>
      <c r="D20" s="7">
        <v>0</v>
      </c>
      <c r="E20" s="1">
        <v>118.86</v>
      </c>
      <c r="F20" s="1">
        <v>2852.25</v>
      </c>
      <c r="G20" s="1"/>
      <c r="H20" s="1"/>
      <c r="I20" s="1"/>
    </row>
    <row r="21" spans="1:9" x14ac:dyDescent="0.3">
      <c r="A21" s="1" t="s">
        <v>18</v>
      </c>
      <c r="B21" s="1">
        <v>112.86</v>
      </c>
      <c r="C21" s="1">
        <v>276.45</v>
      </c>
      <c r="D21" s="1">
        <v>0.95</v>
      </c>
      <c r="E21" s="1">
        <v>1.08</v>
      </c>
      <c r="F21" s="1">
        <v>391.34</v>
      </c>
      <c r="G21" s="13">
        <f>(F21-F22)/F22</f>
        <v>-0.50664380625803696</v>
      </c>
      <c r="H21" s="13">
        <f>F21/$F$74</f>
        <v>7.9025634563688989E-3</v>
      </c>
      <c r="I21" s="1">
        <v>-401.88</v>
      </c>
    </row>
    <row r="22" spans="1:9" x14ac:dyDescent="0.3">
      <c r="A22" s="1" t="s">
        <v>11</v>
      </c>
      <c r="B22" s="1">
        <v>93.92</v>
      </c>
      <c r="C22" s="1">
        <v>506.38</v>
      </c>
      <c r="D22" s="1">
        <v>191.49</v>
      </c>
      <c r="E22" s="1">
        <v>1.43</v>
      </c>
      <c r="F22" s="1">
        <v>793.22</v>
      </c>
      <c r="G22" s="1"/>
      <c r="H22" s="1"/>
      <c r="I22" s="1"/>
    </row>
    <row r="23" spans="1:9" x14ac:dyDescent="0.3">
      <c r="A23" s="1" t="s">
        <v>19</v>
      </c>
      <c r="B23" s="1">
        <v>40.06</v>
      </c>
      <c r="C23" s="1">
        <v>263.68</v>
      </c>
      <c r="D23" s="7">
        <v>0</v>
      </c>
      <c r="E23" s="1">
        <v>0.08</v>
      </c>
      <c r="F23" s="1">
        <v>303.82</v>
      </c>
      <c r="G23" s="13">
        <f>(F23-F24)/F24</f>
        <v>0.33829618535811812</v>
      </c>
      <c r="H23" s="13">
        <f>F23/$F$74</f>
        <v>6.1352195771298594E-3</v>
      </c>
      <c r="I23" s="1">
        <v>76.8</v>
      </c>
    </row>
    <row r="24" spans="1:9" x14ac:dyDescent="0.3">
      <c r="A24" s="1" t="s">
        <v>11</v>
      </c>
      <c r="B24" s="1">
        <v>38.72</v>
      </c>
      <c r="C24" s="1">
        <v>188.3</v>
      </c>
      <c r="D24" s="7">
        <v>0</v>
      </c>
      <c r="E24" s="1">
        <v>0</v>
      </c>
      <c r="F24" s="1">
        <v>227.02</v>
      </c>
      <c r="G24" s="1"/>
      <c r="H24" s="1"/>
      <c r="I24" s="1"/>
    </row>
    <row r="25" spans="1:9" x14ac:dyDescent="0.3">
      <c r="A25" s="1" t="s">
        <v>20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3">
      <c r="A26" s="1" t="s">
        <v>11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/>
      <c r="H26" s="7"/>
      <c r="I26" s="7"/>
    </row>
    <row r="27" spans="1:9" x14ac:dyDescent="0.3">
      <c r="A27" s="1" t="s">
        <v>21</v>
      </c>
      <c r="B27" s="1">
        <v>25.39</v>
      </c>
      <c r="C27" s="1">
        <v>99.94</v>
      </c>
      <c r="D27" s="7">
        <v>0</v>
      </c>
      <c r="E27" s="1">
        <v>6.82</v>
      </c>
      <c r="F27" s="1">
        <v>132.15</v>
      </c>
      <c r="G27" s="13">
        <f>(F27-F28)/F28</f>
        <v>-0.21892546840829832</v>
      </c>
      <c r="H27" s="13">
        <f>F27/$F$74</f>
        <v>2.668584250930521E-3</v>
      </c>
      <c r="I27" s="1">
        <v>-37.04</v>
      </c>
    </row>
    <row r="28" spans="1:9" x14ac:dyDescent="0.3">
      <c r="A28" s="1" t="s">
        <v>11</v>
      </c>
      <c r="B28" s="1">
        <v>26.72</v>
      </c>
      <c r="C28" s="1">
        <v>129.75</v>
      </c>
      <c r="D28" s="7">
        <v>0</v>
      </c>
      <c r="E28" s="1">
        <v>12.72</v>
      </c>
      <c r="F28" s="1">
        <v>169.19</v>
      </c>
      <c r="G28" s="1"/>
      <c r="H28" s="1"/>
      <c r="I28" s="1"/>
    </row>
    <row r="29" spans="1:9" x14ac:dyDescent="0.3">
      <c r="A29" s="1" t="s">
        <v>22</v>
      </c>
      <c r="B29" s="1">
        <v>20.94</v>
      </c>
      <c r="C29" s="1">
        <v>279.14</v>
      </c>
      <c r="D29" s="7">
        <v>0</v>
      </c>
      <c r="E29" s="7">
        <v>0</v>
      </c>
      <c r="F29" s="1">
        <v>300.08</v>
      </c>
      <c r="G29" s="13">
        <f>(F29-F30)/F30</f>
        <v>0.44151414709131959</v>
      </c>
      <c r="H29" s="13">
        <f>F29/$F$74</f>
        <v>6.059695512820513E-3</v>
      </c>
      <c r="I29" s="1">
        <v>91.91</v>
      </c>
    </row>
    <row r="30" spans="1:9" x14ac:dyDescent="0.3">
      <c r="A30" s="1" t="s">
        <v>11</v>
      </c>
      <c r="B30" s="1">
        <v>17.32</v>
      </c>
      <c r="C30" s="1">
        <v>190.85</v>
      </c>
      <c r="D30" s="7">
        <v>0</v>
      </c>
      <c r="E30" s="7">
        <v>0</v>
      </c>
      <c r="F30" s="1">
        <v>208.17</v>
      </c>
      <c r="G30" s="1"/>
      <c r="H30" s="1"/>
      <c r="I30" s="1"/>
    </row>
    <row r="31" spans="1:9" x14ac:dyDescent="0.3">
      <c r="A31" s="1" t="s">
        <v>23</v>
      </c>
      <c r="B31" s="1">
        <v>954.04</v>
      </c>
      <c r="C31" s="1">
        <v>1566.64</v>
      </c>
      <c r="D31" s="1">
        <v>123.75</v>
      </c>
      <c r="E31" s="1">
        <v>1.24</v>
      </c>
      <c r="F31" s="1">
        <v>2645.67</v>
      </c>
      <c r="G31" s="13">
        <f>(F31-F32)/F32</f>
        <v>7.8390771801822065E-2</v>
      </c>
      <c r="H31" s="13">
        <f>F31/$F$74</f>
        <v>5.3425601930831269E-2</v>
      </c>
      <c r="I31" s="1">
        <v>192.32</v>
      </c>
    </row>
    <row r="32" spans="1:9" x14ac:dyDescent="0.3">
      <c r="A32" s="1" t="s">
        <v>11</v>
      </c>
      <c r="B32" s="1">
        <v>896.68</v>
      </c>
      <c r="C32" s="1">
        <v>1456.16</v>
      </c>
      <c r="D32" s="1">
        <v>98.53</v>
      </c>
      <c r="E32" s="1">
        <v>1.98</v>
      </c>
      <c r="F32" s="1">
        <v>2453.35</v>
      </c>
      <c r="G32" s="1"/>
      <c r="H32" s="1"/>
      <c r="I32" s="1"/>
    </row>
    <row r="33" spans="1:9" x14ac:dyDescent="0.3">
      <c r="A33" s="1" t="s">
        <v>24</v>
      </c>
      <c r="B33" s="1">
        <v>21.03</v>
      </c>
      <c r="C33" s="1">
        <v>-0.05</v>
      </c>
      <c r="D33" s="7">
        <v>0</v>
      </c>
      <c r="E33" s="7">
        <v>0</v>
      </c>
      <c r="F33" s="1">
        <v>20.98</v>
      </c>
      <c r="G33" s="13">
        <f>(F33-F34)/F34</f>
        <v>-0.16547334924423229</v>
      </c>
      <c r="H33" s="13">
        <f>F33/$F$74</f>
        <v>4.2366172973531843E-4</v>
      </c>
      <c r="I33" s="1">
        <v>-4.16</v>
      </c>
    </row>
    <row r="34" spans="1:9" x14ac:dyDescent="0.3">
      <c r="A34" s="1" t="s">
        <v>11</v>
      </c>
      <c r="B34" s="1">
        <v>19.37</v>
      </c>
      <c r="C34" s="1">
        <v>5.77</v>
      </c>
      <c r="D34" s="7">
        <v>0</v>
      </c>
      <c r="E34" s="7">
        <v>0</v>
      </c>
      <c r="F34" s="1">
        <v>25.14</v>
      </c>
      <c r="G34" s="1"/>
      <c r="H34" s="1"/>
      <c r="I34" s="1"/>
    </row>
    <row r="35" spans="1:9" x14ac:dyDescent="0.3">
      <c r="A35" s="1" t="s">
        <v>25</v>
      </c>
      <c r="B35" s="1">
        <v>1.1399999999999999</v>
      </c>
      <c r="C35" s="1">
        <v>19.82</v>
      </c>
      <c r="D35" s="7">
        <v>0</v>
      </c>
      <c r="E35" s="7">
        <v>0</v>
      </c>
      <c r="F35" s="1">
        <v>20.96</v>
      </c>
      <c r="G35" s="13">
        <f>(F35-F36)/F36</f>
        <v>2.8178506375227688</v>
      </c>
      <c r="H35" s="13">
        <f>F35/$F$74</f>
        <v>4.2325785773366422E-4</v>
      </c>
      <c r="I35" s="1">
        <v>15.47</v>
      </c>
    </row>
    <row r="36" spans="1:9" x14ac:dyDescent="0.3">
      <c r="A36" s="1" t="s">
        <v>11</v>
      </c>
      <c r="B36" s="1">
        <v>1.32</v>
      </c>
      <c r="C36" s="1">
        <v>4.17</v>
      </c>
      <c r="D36" s="7">
        <v>0</v>
      </c>
      <c r="E36" s="7">
        <v>0</v>
      </c>
      <c r="F36" s="1">
        <v>5.49</v>
      </c>
      <c r="G36" s="1"/>
      <c r="H36" s="1"/>
      <c r="I36" s="1"/>
    </row>
    <row r="37" spans="1:9" x14ac:dyDescent="0.3">
      <c r="A37" s="1" t="s">
        <v>26</v>
      </c>
      <c r="B37" s="1">
        <v>171.01</v>
      </c>
      <c r="C37" s="1">
        <v>725.27</v>
      </c>
      <c r="D37" s="7">
        <v>0</v>
      </c>
      <c r="E37" s="1">
        <v>54.91</v>
      </c>
      <c r="F37" s="1">
        <v>951.19</v>
      </c>
      <c r="G37" s="13">
        <f>(F37-F38)/F38</f>
        <v>6.6272826123510487E-2</v>
      </c>
      <c r="H37" s="13">
        <f>F37/$F$74</f>
        <v>1.9207950462675767E-2</v>
      </c>
      <c r="I37" s="1">
        <v>59.12</v>
      </c>
    </row>
    <row r="38" spans="1:9" x14ac:dyDescent="0.3">
      <c r="A38" s="1" t="s">
        <v>11</v>
      </c>
      <c r="B38" s="1">
        <v>152.04</v>
      </c>
      <c r="C38" s="1">
        <v>693.93</v>
      </c>
      <c r="D38" s="7">
        <v>0</v>
      </c>
      <c r="E38" s="1">
        <v>46.1</v>
      </c>
      <c r="F38" s="1">
        <v>892.07</v>
      </c>
      <c r="G38" s="1"/>
      <c r="H38" s="1"/>
      <c r="I38" s="1"/>
    </row>
    <row r="39" spans="1:9" x14ac:dyDescent="0.3">
      <c r="A39" s="1" t="s">
        <v>27</v>
      </c>
      <c r="B39" s="1">
        <v>80.12</v>
      </c>
      <c r="C39" s="1">
        <v>263.31</v>
      </c>
      <c r="D39" s="7">
        <v>0</v>
      </c>
      <c r="E39" s="1">
        <v>1.85</v>
      </c>
      <c r="F39" s="1">
        <v>345.28</v>
      </c>
      <c r="G39" s="13">
        <f>(F39-F40)/F40</f>
        <v>0.55307664627563868</v>
      </c>
      <c r="H39" s="13">
        <f>F39/$F$74</f>
        <v>6.9724462365591397E-3</v>
      </c>
      <c r="I39" s="1">
        <v>122.96</v>
      </c>
    </row>
    <row r="40" spans="1:9" x14ac:dyDescent="0.3">
      <c r="A40" s="1" t="s">
        <v>11</v>
      </c>
      <c r="B40" s="1">
        <v>84.7</v>
      </c>
      <c r="C40" s="1">
        <v>136.05000000000001</v>
      </c>
      <c r="D40" s="7">
        <v>0</v>
      </c>
      <c r="E40" s="1">
        <v>1.57</v>
      </c>
      <c r="F40" s="1">
        <v>222.32</v>
      </c>
      <c r="G40" s="1"/>
      <c r="H40" s="1"/>
      <c r="I40" s="1"/>
    </row>
    <row r="41" spans="1:9" x14ac:dyDescent="0.3">
      <c r="A41" s="1" t="s">
        <v>28</v>
      </c>
      <c r="B41" s="1">
        <v>175.78</v>
      </c>
      <c r="C41" s="1">
        <v>814.51</v>
      </c>
      <c r="D41" s="7">
        <v>0</v>
      </c>
      <c r="E41" s="1">
        <v>0.62</v>
      </c>
      <c r="F41" s="1">
        <v>990.91</v>
      </c>
      <c r="G41" s="13">
        <f>(F41-F42)/F42</f>
        <v>1.4590543280158909E-2</v>
      </c>
      <c r="H41" s="13">
        <f>F41/$F$74</f>
        <v>2.0010040257961124E-2</v>
      </c>
      <c r="I41" s="1">
        <v>14.25</v>
      </c>
    </row>
    <row r="42" spans="1:9" x14ac:dyDescent="0.3">
      <c r="A42" s="1" t="s">
        <v>11</v>
      </c>
      <c r="B42" s="1">
        <v>230.87</v>
      </c>
      <c r="C42" s="1">
        <v>745.36</v>
      </c>
      <c r="D42" s="7">
        <v>0</v>
      </c>
      <c r="E42" s="1">
        <v>0.43</v>
      </c>
      <c r="F42" s="1">
        <v>976.66</v>
      </c>
      <c r="G42" s="1"/>
      <c r="H42" s="1"/>
      <c r="I42" s="1"/>
    </row>
    <row r="43" spans="1:9" x14ac:dyDescent="0.3">
      <c r="A43" s="1" t="s">
        <v>29</v>
      </c>
      <c r="B43" s="1">
        <v>1.23</v>
      </c>
      <c r="C43" s="1">
        <v>0.01</v>
      </c>
      <c r="D43" s="7">
        <v>0</v>
      </c>
      <c r="E43" s="1">
        <v>0.01</v>
      </c>
      <c r="F43" s="1">
        <v>1.25</v>
      </c>
      <c r="G43" s="13">
        <f>(F43-F44)/F44</f>
        <v>5.0420168067226941E-2</v>
      </c>
      <c r="H43" s="1">
        <v>0</v>
      </c>
      <c r="I43" s="1">
        <v>0.06</v>
      </c>
    </row>
    <row r="44" spans="1:9" x14ac:dyDescent="0.3">
      <c r="A44" s="1" t="s">
        <v>11</v>
      </c>
      <c r="B44" s="1">
        <v>1.19</v>
      </c>
      <c r="C44" s="1">
        <v>0</v>
      </c>
      <c r="D44" s="7">
        <v>0</v>
      </c>
      <c r="E44" s="7">
        <v>0</v>
      </c>
      <c r="F44" s="1">
        <v>1.19</v>
      </c>
      <c r="G44" s="1"/>
      <c r="H44" s="1"/>
      <c r="I44" s="1"/>
    </row>
    <row r="45" spans="1:9" x14ac:dyDescent="0.3">
      <c r="A45" s="1" t="s">
        <v>30</v>
      </c>
      <c r="B45" s="1">
        <v>438.07</v>
      </c>
      <c r="C45" s="1">
        <v>796.88</v>
      </c>
      <c r="D45" s="7">
        <v>0</v>
      </c>
      <c r="E45" s="1">
        <v>223.5</v>
      </c>
      <c r="F45" s="1">
        <v>1458.45</v>
      </c>
      <c r="G45" s="13">
        <f>(F45-F46)/F46</f>
        <v>0.21377686046705183</v>
      </c>
      <c r="H45" s="13">
        <f>F45/$F$74</f>
        <v>2.9451356040632756E-2</v>
      </c>
      <c r="I45" s="1">
        <v>256.87</v>
      </c>
    </row>
    <row r="46" spans="1:9" x14ac:dyDescent="0.3">
      <c r="A46" s="1" t="s">
        <v>11</v>
      </c>
      <c r="B46" s="1">
        <v>311.2</v>
      </c>
      <c r="C46" s="1">
        <v>733.16</v>
      </c>
      <c r="D46" s="7">
        <v>0</v>
      </c>
      <c r="E46" s="1">
        <v>157.22</v>
      </c>
      <c r="F46" s="1">
        <v>1201.58</v>
      </c>
      <c r="G46" s="1"/>
      <c r="H46" s="1"/>
      <c r="I46" s="1"/>
    </row>
    <row r="47" spans="1:9" x14ac:dyDescent="0.3">
      <c r="A47" s="1" t="s">
        <v>31</v>
      </c>
      <c r="B47" s="1">
        <v>1318.68</v>
      </c>
      <c r="C47" s="1">
        <v>5655.56</v>
      </c>
      <c r="D47" s="1">
        <v>1311.13</v>
      </c>
      <c r="E47" s="1">
        <v>3.82</v>
      </c>
      <c r="F47" s="1">
        <v>8289.19</v>
      </c>
      <c r="G47" s="13">
        <f>(F47-F48)/F48</f>
        <v>2.5887312160118425E-2</v>
      </c>
      <c r="H47" s="13">
        <f>F47/$F$74</f>
        <v>0.16738858786962366</v>
      </c>
      <c r="I47" s="1">
        <v>209.17</v>
      </c>
    </row>
    <row r="48" spans="1:9" x14ac:dyDescent="0.3">
      <c r="A48" s="1" t="s">
        <v>11</v>
      </c>
      <c r="B48" s="1">
        <v>1157.56</v>
      </c>
      <c r="C48" s="1">
        <v>5519.22</v>
      </c>
      <c r="D48" s="1">
        <v>1399.08</v>
      </c>
      <c r="E48" s="1">
        <v>4.16</v>
      </c>
      <c r="F48" s="1">
        <v>8080.02</v>
      </c>
      <c r="G48" s="1"/>
      <c r="H48" s="1"/>
      <c r="I48" s="1"/>
    </row>
    <row r="49" spans="1:9" x14ac:dyDescent="0.3">
      <c r="A49" s="1" t="s">
        <v>32</v>
      </c>
      <c r="B49" s="1">
        <v>728.71</v>
      </c>
      <c r="C49" s="1">
        <v>2497.9699999999998</v>
      </c>
      <c r="D49" s="1">
        <v>145.33000000000001</v>
      </c>
      <c r="E49" s="1">
        <v>1.96</v>
      </c>
      <c r="F49" s="1">
        <v>3373.97</v>
      </c>
      <c r="G49" s="13">
        <f>(F49-F50)/F50</f>
        <v>4.8520125301444339E-2</v>
      </c>
      <c r="H49" s="13">
        <f>F49/$F$74</f>
        <v>6.8132600871071133E-2</v>
      </c>
      <c r="I49" s="1">
        <v>156.13</v>
      </c>
    </row>
    <row r="50" spans="1:9" x14ac:dyDescent="0.3">
      <c r="A50" s="1" t="s">
        <v>11</v>
      </c>
      <c r="B50" s="1">
        <v>726.81</v>
      </c>
      <c r="C50" s="1">
        <v>2114.27</v>
      </c>
      <c r="D50" s="1">
        <v>374.37</v>
      </c>
      <c r="E50" s="1">
        <v>2.39</v>
      </c>
      <c r="F50" s="1">
        <v>3217.84</v>
      </c>
      <c r="G50" s="1"/>
      <c r="H50" s="1"/>
      <c r="I50" s="1"/>
    </row>
    <row r="51" spans="1:9" x14ac:dyDescent="0.3">
      <c r="A51" s="1" t="s">
        <v>33</v>
      </c>
      <c r="B51" s="1">
        <v>700.37</v>
      </c>
      <c r="C51" s="1">
        <v>2004.58</v>
      </c>
      <c r="D51" s="1">
        <v>1023.22</v>
      </c>
      <c r="E51" s="1">
        <v>2.41</v>
      </c>
      <c r="F51" s="1">
        <v>3730.58</v>
      </c>
      <c r="G51" s="13">
        <f>(F51-F52)/F52</f>
        <v>0.13288531091804109</v>
      </c>
      <c r="H51" s="13">
        <f>F51/$F$74</f>
        <v>7.5333840596567406E-2</v>
      </c>
      <c r="I51" s="1">
        <v>437.59</v>
      </c>
    </row>
    <row r="52" spans="1:9" x14ac:dyDescent="0.3">
      <c r="A52" s="1" t="s">
        <v>11</v>
      </c>
      <c r="B52" s="1">
        <v>616.14</v>
      </c>
      <c r="C52" s="1">
        <v>1876.66</v>
      </c>
      <c r="D52" s="1">
        <v>797.71</v>
      </c>
      <c r="E52" s="1">
        <v>2.48</v>
      </c>
      <c r="F52" s="1">
        <v>3292.99</v>
      </c>
      <c r="G52" s="1"/>
      <c r="H52" s="1"/>
      <c r="I52" s="1"/>
    </row>
    <row r="53" spans="1:9" x14ac:dyDescent="0.3">
      <c r="A53" s="1" t="s">
        <v>34</v>
      </c>
      <c r="B53" s="1">
        <v>40.15</v>
      </c>
      <c r="C53" s="1">
        <v>253.39</v>
      </c>
      <c r="D53" s="1">
        <v>1.28</v>
      </c>
      <c r="E53" s="1">
        <v>7.46</v>
      </c>
      <c r="F53" s="1">
        <v>302.27999999999997</v>
      </c>
      <c r="G53" s="13">
        <f>(F53-F54)/F54</f>
        <v>0.23626845527790269</v>
      </c>
      <c r="H53" s="13">
        <f>F53/$F$74</f>
        <v>6.1041214330024808E-3</v>
      </c>
      <c r="I53" s="1">
        <v>57.77</v>
      </c>
    </row>
    <row r="54" spans="1:9" x14ac:dyDescent="0.3">
      <c r="A54" s="1" t="s">
        <v>11</v>
      </c>
      <c r="B54" s="1">
        <v>41.34</v>
      </c>
      <c r="C54" s="1">
        <v>203.16</v>
      </c>
      <c r="D54" s="1">
        <v>0</v>
      </c>
      <c r="E54" s="1">
        <v>0.01</v>
      </c>
      <c r="F54" s="1">
        <v>244.51</v>
      </c>
      <c r="G54" s="1"/>
      <c r="H54" s="1"/>
      <c r="I54" s="1"/>
    </row>
    <row r="55" spans="1:9" x14ac:dyDescent="0.3">
      <c r="A55" s="3" t="s">
        <v>35</v>
      </c>
      <c r="B55" s="6">
        <f t="shared" ref="B55:F56" si="0">SUM(B5+B7+B9+B11+B13+B15+B17+B19+B21+B23+B25+B27+B29+B31+B33+B35+B37+B39+B41+B43+B45+B47+B49+B51+B53)</f>
        <v>7832.619999999999</v>
      </c>
      <c r="C55" s="6">
        <f t="shared" si="0"/>
        <v>23074.36</v>
      </c>
      <c r="D55" s="6">
        <f t="shared" si="0"/>
        <v>3532.8900000000008</v>
      </c>
      <c r="E55" s="6">
        <f t="shared" si="0"/>
        <v>570.53000000000009</v>
      </c>
      <c r="F55" s="6">
        <f t="shared" si="0"/>
        <v>35010.400000000001</v>
      </c>
      <c r="G55" s="14">
        <f>(F55-F56)/F56</f>
        <v>6.9218019950568088E-2</v>
      </c>
      <c r="H55" s="14">
        <f>F55/$F$74</f>
        <v>0.70698601633581482</v>
      </c>
      <c r="I55" s="6">
        <f t="shared" ref="I55" si="1">SUM(I5+I7+I9+I11+I13+I15+I17+I19+I21+I23+I25+I27+I29+I31+I33+I35+I37+I39+I41+I43+I45+I47+I49+I51+I53)</f>
        <v>2266.4700000000003</v>
      </c>
    </row>
    <row r="56" spans="1:9" x14ac:dyDescent="0.3">
      <c r="A56" s="1" t="s">
        <v>36</v>
      </c>
      <c r="B56" s="7">
        <f t="shared" si="0"/>
        <v>6977.0599999999986</v>
      </c>
      <c r="C56" s="7">
        <f t="shared" si="0"/>
        <v>20098.82</v>
      </c>
      <c r="D56" s="7">
        <f t="shared" si="0"/>
        <v>5163.4900000000007</v>
      </c>
      <c r="E56" s="7">
        <f t="shared" si="0"/>
        <v>504.56000000000012</v>
      </c>
      <c r="F56" s="7">
        <f t="shared" si="0"/>
        <v>32743.929999999997</v>
      </c>
      <c r="G56" s="1"/>
      <c r="H56" s="1"/>
      <c r="I56" s="1"/>
    </row>
    <row r="57" spans="1:9" x14ac:dyDescent="0.3">
      <c r="A57" s="1" t="s">
        <v>37</v>
      </c>
      <c r="B57" s="8">
        <f t="shared" ref="B57:F57" si="2">(B55-B56)/B56</f>
        <v>0.12262471585452907</v>
      </c>
      <c r="C57" s="8">
        <f t="shared" si="2"/>
        <v>0.14804550714917597</v>
      </c>
      <c r="D57" s="8">
        <f t="shared" si="2"/>
        <v>-0.31579416247537995</v>
      </c>
      <c r="E57" s="8">
        <f t="shared" si="2"/>
        <v>0.13074758205168852</v>
      </c>
      <c r="F57" s="8">
        <f t="shared" si="2"/>
        <v>6.9218019950568088E-2</v>
      </c>
      <c r="G57" s="1"/>
      <c r="H57" s="1"/>
      <c r="I57" s="1"/>
    </row>
    <row r="58" spans="1:9" x14ac:dyDescent="0.3">
      <c r="A58" s="3" t="s">
        <v>38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39</v>
      </c>
      <c r="B59" s="1">
        <v>1786.01</v>
      </c>
      <c r="C59" s="1">
        <v>792.05</v>
      </c>
      <c r="D59" s="7">
        <v>0</v>
      </c>
      <c r="E59" s="1">
        <v>9.91</v>
      </c>
      <c r="F59" s="1">
        <v>2587.9699999999998</v>
      </c>
      <c r="G59" s="13">
        <f>(F59-F60)/F60</f>
        <v>0.32912029499827933</v>
      </c>
      <c r="H59" s="13">
        <f>F59/$F$74</f>
        <v>5.2260431206058722E-2</v>
      </c>
      <c r="I59" s="1">
        <v>640.84</v>
      </c>
    </row>
    <row r="60" spans="1:9" x14ac:dyDescent="0.3">
      <c r="A60" s="1" t="s">
        <v>11</v>
      </c>
      <c r="B60" s="1">
        <v>1346.98</v>
      </c>
      <c r="C60" s="1">
        <v>594.39</v>
      </c>
      <c r="D60" s="7">
        <v>0</v>
      </c>
      <c r="E60" s="1">
        <v>5.76</v>
      </c>
      <c r="F60" s="1">
        <v>1947.13</v>
      </c>
      <c r="G60" s="1"/>
      <c r="H60" s="1"/>
      <c r="I60" s="1"/>
    </row>
    <row r="61" spans="1:9" x14ac:dyDescent="0.3">
      <c r="A61" s="1" t="s">
        <v>40</v>
      </c>
      <c r="B61" s="1">
        <v>570.89</v>
      </c>
      <c r="C61" s="1">
        <v>1013.36</v>
      </c>
      <c r="D61" s="7">
        <v>0</v>
      </c>
      <c r="E61" s="1">
        <v>24.68</v>
      </c>
      <c r="F61" s="1">
        <v>1608.93</v>
      </c>
      <c r="G61" s="13">
        <f>(F61-F62)/F62</f>
        <v>0.37642439174622727</v>
      </c>
      <c r="H61" s="13">
        <f>F61/$F$74</f>
        <v>3.2490088981079406E-2</v>
      </c>
      <c r="I61" s="1">
        <v>440.01</v>
      </c>
    </row>
    <row r="62" spans="1:9" x14ac:dyDescent="0.3">
      <c r="A62" s="1" t="s">
        <v>11</v>
      </c>
      <c r="B62" s="1">
        <v>378.95</v>
      </c>
      <c r="C62" s="1">
        <v>774.28</v>
      </c>
      <c r="D62" s="7">
        <v>0</v>
      </c>
      <c r="E62" s="1">
        <v>15.69</v>
      </c>
      <c r="F62" s="1">
        <v>1168.92</v>
      </c>
      <c r="G62" s="1"/>
      <c r="H62" s="1"/>
      <c r="I62" s="1"/>
    </row>
    <row r="63" spans="1:9" x14ac:dyDescent="0.3">
      <c r="A63" s="1" t="s">
        <v>41</v>
      </c>
      <c r="B63" s="1">
        <v>1945.34</v>
      </c>
      <c r="C63" s="1">
        <v>1362.18</v>
      </c>
      <c r="D63" s="7">
        <v>0</v>
      </c>
      <c r="E63" s="1">
        <v>61.65</v>
      </c>
      <c r="F63" s="1">
        <v>3369.17</v>
      </c>
      <c r="G63" s="13">
        <f>(F63-F64)/F64</f>
        <v>0.32455191989400972</v>
      </c>
      <c r="H63" s="13">
        <f>F63/$F$74</f>
        <v>6.8035671590674113E-2</v>
      </c>
      <c r="I63" s="1">
        <v>825.54</v>
      </c>
    </row>
    <row r="64" spans="1:9" x14ac:dyDescent="0.3">
      <c r="A64" s="1" t="s">
        <v>11</v>
      </c>
      <c r="B64" s="1">
        <v>1387.94</v>
      </c>
      <c r="C64" s="1">
        <v>1092.26</v>
      </c>
      <c r="D64" s="7">
        <v>0</v>
      </c>
      <c r="E64" s="1">
        <v>63.43</v>
      </c>
      <c r="F64" s="1">
        <v>2543.63</v>
      </c>
      <c r="G64" s="1"/>
      <c r="H64" s="1"/>
      <c r="I64" s="1"/>
    </row>
    <row r="65" spans="1:9" x14ac:dyDescent="0.3">
      <c r="A65" s="1" t="s">
        <v>42</v>
      </c>
      <c r="B65" s="1">
        <v>317.64</v>
      </c>
      <c r="C65" s="1">
        <v>354.81</v>
      </c>
      <c r="D65" s="7">
        <v>0</v>
      </c>
      <c r="E65" s="1">
        <v>0.83</v>
      </c>
      <c r="F65" s="1">
        <v>673.28</v>
      </c>
      <c r="G65" s="13">
        <f>(F65-F66)/F66</f>
        <v>0.11457281440892599</v>
      </c>
      <c r="H65" s="13">
        <f>F65/$F$74</f>
        <v>1.3595947063688999E-2</v>
      </c>
      <c r="I65" s="1">
        <v>69.209999999999994</v>
      </c>
    </row>
    <row r="66" spans="1:9" x14ac:dyDescent="0.3">
      <c r="A66" s="1" t="s">
        <v>11</v>
      </c>
      <c r="B66" s="1">
        <v>268.11</v>
      </c>
      <c r="C66" s="1">
        <v>335.06</v>
      </c>
      <c r="D66" s="7">
        <v>0</v>
      </c>
      <c r="E66" s="1">
        <v>0.9</v>
      </c>
      <c r="F66" s="1">
        <v>604.07000000000005</v>
      </c>
      <c r="G66" s="1"/>
      <c r="H66" s="1"/>
      <c r="I66" s="1"/>
    </row>
    <row r="67" spans="1:9" x14ac:dyDescent="0.3">
      <c r="A67" s="1" t="s">
        <v>43</v>
      </c>
      <c r="B67" s="1">
        <v>0.09</v>
      </c>
      <c r="C67" s="7">
        <v>0</v>
      </c>
      <c r="D67" s="7">
        <v>0</v>
      </c>
      <c r="E67" s="7">
        <v>0</v>
      </c>
      <c r="F67" s="1">
        <v>0.09</v>
      </c>
      <c r="G67" s="7">
        <v>0</v>
      </c>
      <c r="H67" s="7">
        <v>0</v>
      </c>
      <c r="I67" s="1">
        <v>0.09</v>
      </c>
    </row>
    <row r="68" spans="1:9" x14ac:dyDescent="0.3">
      <c r="A68" s="1" t="s">
        <v>11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1"/>
      <c r="H68" s="1"/>
      <c r="I68" s="1"/>
    </row>
    <row r="69" spans="1:9" x14ac:dyDescent="0.3">
      <c r="A69" s="1" t="s">
        <v>44</v>
      </c>
      <c r="B69" s="1">
        <v>5708.11</v>
      </c>
      <c r="C69" s="1">
        <v>557.75</v>
      </c>
      <c r="D69" s="7">
        <v>0</v>
      </c>
      <c r="E69" s="1">
        <v>4.9400000000000004</v>
      </c>
      <c r="F69" s="1">
        <v>6270.8</v>
      </c>
      <c r="G69" s="13">
        <f>(F69-F70)/F70</f>
        <v>0.16892655156601266</v>
      </c>
      <c r="H69" s="13">
        <f>F69/$F$74</f>
        <v>0.1266300273986766</v>
      </c>
      <c r="I69" s="1">
        <v>906.22</v>
      </c>
    </row>
    <row r="70" spans="1:9" x14ac:dyDescent="0.3">
      <c r="A70" s="1" t="s">
        <v>11</v>
      </c>
      <c r="B70" s="1">
        <v>4990.17</v>
      </c>
      <c r="C70" s="1">
        <v>371.49</v>
      </c>
      <c r="D70" s="7">
        <v>0</v>
      </c>
      <c r="E70" s="1">
        <v>2.92</v>
      </c>
      <c r="F70" s="1">
        <v>5364.58</v>
      </c>
      <c r="G70" s="1"/>
      <c r="H70" s="1"/>
      <c r="I70" s="1"/>
    </row>
    <row r="71" spans="1:9" x14ac:dyDescent="0.3">
      <c r="A71" s="3" t="s">
        <v>45</v>
      </c>
      <c r="B71" s="10">
        <f t="shared" ref="B71:F72" si="3">SUM(B59+B61+B63+B65+B67+B69)</f>
        <v>10328.08</v>
      </c>
      <c r="C71" s="10">
        <f t="shared" si="3"/>
        <v>4080.15</v>
      </c>
      <c r="D71" s="6">
        <f t="shared" si="3"/>
        <v>0</v>
      </c>
      <c r="E71" s="10">
        <f t="shared" si="3"/>
        <v>102.01</v>
      </c>
      <c r="F71" s="10">
        <f t="shared" si="3"/>
        <v>14510.240000000002</v>
      </c>
      <c r="G71" s="14">
        <f>(F71-F72)/F72</f>
        <v>0.24783524375383237</v>
      </c>
      <c r="H71" s="14">
        <f>F71/$F$74</f>
        <v>0.2930139836641853</v>
      </c>
      <c r="I71" s="10">
        <f>SUM(I59+I61+I63+I65+I67+I69)</f>
        <v>2881.91</v>
      </c>
    </row>
    <row r="72" spans="1:9" x14ac:dyDescent="0.3">
      <c r="A72" s="1" t="s">
        <v>36</v>
      </c>
      <c r="B72" s="1">
        <f t="shared" si="3"/>
        <v>8372.15</v>
      </c>
      <c r="C72" s="1">
        <f t="shared" si="3"/>
        <v>3167.4800000000005</v>
      </c>
      <c r="D72" s="7">
        <f t="shared" si="3"/>
        <v>0</v>
      </c>
      <c r="E72" s="1">
        <f t="shared" si="3"/>
        <v>88.7</v>
      </c>
      <c r="F72" s="1">
        <f t="shared" si="3"/>
        <v>11628.33</v>
      </c>
      <c r="G72" s="1"/>
      <c r="H72" s="1"/>
      <c r="I72" s="1"/>
    </row>
    <row r="73" spans="1:9" x14ac:dyDescent="0.3">
      <c r="A73" s="1" t="s">
        <v>37</v>
      </c>
      <c r="B73" s="8">
        <f t="shared" ref="B73:C73" si="4">(B71-B72)/B72</f>
        <v>0.23362338228531504</v>
      </c>
      <c r="C73" s="8">
        <f t="shared" si="4"/>
        <v>0.28813757308649129</v>
      </c>
      <c r="D73" s="7">
        <v>0</v>
      </c>
      <c r="E73" s="8">
        <f t="shared" ref="E73:F73" si="5">(E71-E72)/E72</f>
        <v>0.15005636978579484</v>
      </c>
      <c r="F73" s="8">
        <f t="shared" si="5"/>
        <v>0.24783524375383237</v>
      </c>
      <c r="G73" s="1"/>
      <c r="H73" s="1"/>
      <c r="I73" s="1"/>
    </row>
    <row r="74" spans="1:9" x14ac:dyDescent="0.3">
      <c r="A74" s="3" t="s">
        <v>46</v>
      </c>
      <c r="B74" s="11">
        <f t="shared" ref="B74:F75" si="6">SUM(B55+B71)</f>
        <v>18160.699999999997</v>
      </c>
      <c r="C74" s="11">
        <f t="shared" si="6"/>
        <v>27154.510000000002</v>
      </c>
      <c r="D74" s="11">
        <f t="shared" si="6"/>
        <v>3532.8900000000008</v>
      </c>
      <c r="E74" s="11">
        <f t="shared" si="6"/>
        <v>672.54000000000008</v>
      </c>
      <c r="F74" s="11">
        <f t="shared" si="6"/>
        <v>49520.639999999999</v>
      </c>
      <c r="G74" s="14">
        <f>(F74-F75)/F75</f>
        <v>0.11602699524432619</v>
      </c>
      <c r="H74" s="14">
        <f>F74/$F$74</f>
        <v>1</v>
      </c>
      <c r="I74" s="11">
        <f t="shared" ref="I74" si="7">SUM(I55+I71)</f>
        <v>5148.38</v>
      </c>
    </row>
    <row r="75" spans="1:9" x14ac:dyDescent="0.3">
      <c r="A75" s="1" t="s">
        <v>36</v>
      </c>
      <c r="B75" s="12">
        <f t="shared" si="6"/>
        <v>15349.21</v>
      </c>
      <c r="C75" s="12">
        <f t="shared" si="6"/>
        <v>23266.3</v>
      </c>
      <c r="D75" s="12">
        <f t="shared" si="6"/>
        <v>5163.4900000000007</v>
      </c>
      <c r="E75" s="12">
        <f t="shared" si="6"/>
        <v>593.2600000000001</v>
      </c>
      <c r="F75" s="12">
        <f t="shared" si="6"/>
        <v>44372.259999999995</v>
      </c>
      <c r="G75" s="1"/>
      <c r="H75" s="1"/>
      <c r="I75" s="1"/>
    </row>
    <row r="76" spans="1:9" x14ac:dyDescent="0.3">
      <c r="A76" s="1" t="s">
        <v>37</v>
      </c>
      <c r="B76" s="13">
        <f t="shared" ref="B76:F76" si="8">(B74-B75)/B75</f>
        <v>0.1831683845618112</v>
      </c>
      <c r="C76" s="13">
        <f t="shared" si="8"/>
        <v>0.16711767663960334</v>
      </c>
      <c r="D76" s="13">
        <f t="shared" si="8"/>
        <v>-0.31579416247537995</v>
      </c>
      <c r="E76" s="13">
        <f t="shared" si="8"/>
        <v>0.1336344941509624</v>
      </c>
      <c r="F76" s="13">
        <f t="shared" si="8"/>
        <v>0.11602699524432619</v>
      </c>
      <c r="G76" s="1"/>
      <c r="H76" s="1"/>
      <c r="I76" s="1"/>
    </row>
    <row r="77" spans="1:9" x14ac:dyDescent="0.3">
      <c r="A77" s="1" t="s">
        <v>47</v>
      </c>
      <c r="B77" s="13">
        <f>B74/$F$74</f>
        <v>0.36672991302212565</v>
      </c>
      <c r="C77" s="13">
        <f t="shared" ref="C77:F77" si="9">C74/$F$74</f>
        <v>0.54834731538203063</v>
      </c>
      <c r="D77" s="13">
        <f t="shared" si="9"/>
        <v>7.1341767796215899E-2</v>
      </c>
      <c r="E77" s="13">
        <f t="shared" si="9"/>
        <v>1.3581003799627794E-2</v>
      </c>
      <c r="F77" s="13">
        <f t="shared" si="9"/>
        <v>1</v>
      </c>
      <c r="G77" s="1"/>
      <c r="H77" s="1"/>
      <c r="I77" s="1"/>
    </row>
    <row r="78" spans="1:9" x14ac:dyDescent="0.3">
      <c r="A78" s="1" t="s">
        <v>48</v>
      </c>
      <c r="B78" s="13">
        <f>B75/$F$75</f>
        <v>0.34591904942412222</v>
      </c>
      <c r="C78" s="13">
        <f t="shared" ref="C78:F78" si="10">C75/$F$75</f>
        <v>0.52434336227183387</v>
      </c>
      <c r="D78" s="13">
        <f t="shared" si="10"/>
        <v>0.11636752331298882</v>
      </c>
      <c r="E78" s="13">
        <f t="shared" si="10"/>
        <v>1.3370064991055227E-2</v>
      </c>
      <c r="F78" s="13">
        <f t="shared" si="10"/>
        <v>1</v>
      </c>
      <c r="G78" s="1"/>
      <c r="H78" s="1"/>
      <c r="I78" s="1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9"/>
  <sheetViews>
    <sheetView workbookViewId="0">
      <selection activeCell="P49" sqref="P49"/>
    </sheetView>
  </sheetViews>
  <sheetFormatPr defaultRowHeight="14.4" x14ac:dyDescent="0.3"/>
  <cols>
    <col min="1" max="1" width="39.6640625" customWidth="1"/>
    <col min="2" max="2" width="12.21875" customWidth="1"/>
    <col min="3" max="3" width="9.44140625" customWidth="1"/>
    <col min="4" max="4" width="8.77734375" customWidth="1"/>
    <col min="5" max="5" width="9.44140625" customWidth="1"/>
    <col min="6" max="6" width="10.77734375" customWidth="1"/>
    <col min="7" max="8" width="9" customWidth="1"/>
    <col min="9" max="9" width="10.5546875" customWidth="1"/>
  </cols>
  <sheetData>
    <row r="2" spans="1:9" ht="36.6" customHeight="1" x14ac:dyDescent="0.3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49.8" customHeight="1" x14ac:dyDescent="0.3">
      <c r="A3" s="2"/>
      <c r="B3" s="2" t="s">
        <v>49</v>
      </c>
      <c r="C3" s="2" t="s">
        <v>50</v>
      </c>
      <c r="D3" s="2" t="s">
        <v>51</v>
      </c>
      <c r="E3" s="2" t="s">
        <v>52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7">
        <v>0</v>
      </c>
      <c r="C5" s="7">
        <v>0</v>
      </c>
      <c r="D5" s="7">
        <v>0</v>
      </c>
      <c r="E5" s="7">
        <v>36.76</v>
      </c>
      <c r="F5" s="7">
        <v>36.76</v>
      </c>
      <c r="G5" s="13">
        <f>(F5-F6)/F6</f>
        <v>-0.11314837153196633</v>
      </c>
      <c r="H5" s="13">
        <f>F5/$F$55</f>
        <v>1.3807350648862845E-2</v>
      </c>
      <c r="I5" s="7">
        <v>-4.6900000000000004</v>
      </c>
    </row>
    <row r="6" spans="1:9" x14ac:dyDescent="0.3">
      <c r="A6" s="1" t="s">
        <v>11</v>
      </c>
      <c r="B6" s="7">
        <v>0</v>
      </c>
      <c r="C6" s="7">
        <v>0</v>
      </c>
      <c r="D6" s="7">
        <v>0</v>
      </c>
      <c r="E6" s="7">
        <v>41.45</v>
      </c>
      <c r="F6" s="7">
        <v>41.45</v>
      </c>
      <c r="G6" s="7"/>
      <c r="H6" s="7"/>
      <c r="I6" s="7"/>
    </row>
    <row r="7" spans="1:9" x14ac:dyDescent="0.3">
      <c r="A7" s="1" t="s">
        <v>12</v>
      </c>
      <c r="B7" s="7">
        <v>33.64</v>
      </c>
      <c r="C7" s="7">
        <v>0.3</v>
      </c>
      <c r="D7" s="7">
        <v>51.8</v>
      </c>
      <c r="E7" s="7">
        <v>291.64999999999998</v>
      </c>
      <c r="F7" s="7">
        <v>377.39</v>
      </c>
      <c r="G7" s="13">
        <f>(F7-F8)/F8</f>
        <v>0.14722154669260704</v>
      </c>
      <c r="H7" s="13">
        <f>F7/$F$55</f>
        <v>0.14175070896012917</v>
      </c>
      <c r="I7" s="7">
        <v>48.43</v>
      </c>
    </row>
    <row r="8" spans="1:9" x14ac:dyDescent="0.3">
      <c r="A8" s="1" t="s">
        <v>11</v>
      </c>
      <c r="B8" s="7">
        <v>30.46</v>
      </c>
      <c r="C8" s="7">
        <v>0.3</v>
      </c>
      <c r="D8" s="7">
        <v>45.2</v>
      </c>
      <c r="E8" s="7">
        <v>253</v>
      </c>
      <c r="F8" s="7">
        <v>328.96</v>
      </c>
      <c r="G8" s="7"/>
      <c r="H8" s="7"/>
      <c r="I8" s="7"/>
    </row>
    <row r="9" spans="1:9" x14ac:dyDescent="0.3">
      <c r="A9" s="1" t="s">
        <v>13</v>
      </c>
      <c r="B9" s="7">
        <v>5.0999999999999996</v>
      </c>
      <c r="C9" s="7">
        <v>7.79</v>
      </c>
      <c r="D9" s="7">
        <v>1</v>
      </c>
      <c r="E9" s="7">
        <v>0</v>
      </c>
      <c r="F9" s="7">
        <v>13.89</v>
      </c>
      <c r="G9" s="13">
        <f>(F9-F10)/F10</f>
        <v>0.45445026178010467</v>
      </c>
      <c r="H9" s="13">
        <f>F9/$F$55</f>
        <v>5.2171953349484474E-3</v>
      </c>
      <c r="I9" s="7">
        <v>4.34</v>
      </c>
    </row>
    <row r="10" spans="1:9" x14ac:dyDescent="0.3">
      <c r="A10" s="1" t="s">
        <v>11</v>
      </c>
      <c r="B10" s="7">
        <v>3.64</v>
      </c>
      <c r="C10" s="7">
        <v>4.97</v>
      </c>
      <c r="D10" s="7">
        <v>0.94</v>
      </c>
      <c r="E10" s="7">
        <v>0</v>
      </c>
      <c r="F10" s="7">
        <v>9.5500000000000007</v>
      </c>
      <c r="G10" s="7"/>
      <c r="H10" s="7"/>
      <c r="I10" s="7"/>
    </row>
    <row r="11" spans="1:9" x14ac:dyDescent="0.3">
      <c r="A11" s="1" t="s">
        <v>74</v>
      </c>
      <c r="B11" s="7">
        <v>0.03</v>
      </c>
      <c r="C11" s="7">
        <v>0</v>
      </c>
      <c r="D11" s="7">
        <v>0</v>
      </c>
      <c r="E11" s="7">
        <v>0</v>
      </c>
      <c r="F11" s="7">
        <v>0.03</v>
      </c>
      <c r="G11" s="13">
        <f>(F11-F12)/F12</f>
        <v>0.49999999999999989</v>
      </c>
      <c r="H11" s="7">
        <v>0</v>
      </c>
      <c r="I11" s="7">
        <v>0.01</v>
      </c>
    </row>
    <row r="12" spans="1:9" x14ac:dyDescent="0.3">
      <c r="A12" s="1" t="s">
        <v>11</v>
      </c>
      <c r="B12" s="7">
        <v>0.02</v>
      </c>
      <c r="C12" s="7">
        <v>0</v>
      </c>
      <c r="D12" s="7">
        <v>0</v>
      </c>
      <c r="E12" s="7">
        <v>0</v>
      </c>
      <c r="F12" s="7">
        <v>0.02</v>
      </c>
      <c r="G12" s="7"/>
      <c r="H12" s="7"/>
      <c r="I12" s="7"/>
    </row>
    <row r="13" spans="1:9" x14ac:dyDescent="0.3">
      <c r="A13" s="1" t="s">
        <v>14</v>
      </c>
      <c r="B13" s="7">
        <v>16.88</v>
      </c>
      <c r="C13" s="7">
        <v>0.08</v>
      </c>
      <c r="D13" s="7">
        <v>11.61</v>
      </c>
      <c r="E13" s="7">
        <v>0</v>
      </c>
      <c r="F13" s="7">
        <v>28.57</v>
      </c>
      <c r="G13" s="13">
        <f>(F13-F14)/F14</f>
        <v>-1.3807386952019282E-2</v>
      </c>
      <c r="H13" s="13">
        <f>F13/$F$55</f>
        <v>1.0731121002122184E-2</v>
      </c>
      <c r="I13" s="7">
        <v>-0.4</v>
      </c>
    </row>
    <row r="14" spans="1:9" x14ac:dyDescent="0.3">
      <c r="A14" s="1" t="s">
        <v>11</v>
      </c>
      <c r="B14" s="7">
        <v>17.28</v>
      </c>
      <c r="C14" s="7">
        <v>0.09</v>
      </c>
      <c r="D14" s="7">
        <v>11.6</v>
      </c>
      <c r="E14" s="7">
        <v>0</v>
      </c>
      <c r="F14" s="7">
        <v>28.97</v>
      </c>
      <c r="G14" s="7"/>
      <c r="H14" s="7"/>
      <c r="I14" s="7"/>
    </row>
    <row r="15" spans="1:9" x14ac:dyDescent="0.3">
      <c r="A15" s="1" t="s">
        <v>15</v>
      </c>
      <c r="B15" s="7">
        <v>31.6</v>
      </c>
      <c r="C15" s="7">
        <v>0.1</v>
      </c>
      <c r="D15" s="7">
        <v>0</v>
      </c>
      <c r="E15" s="7">
        <v>26.03</v>
      </c>
      <c r="F15" s="7">
        <v>57.73</v>
      </c>
      <c r="G15" s="13">
        <f>(F15-F16)/F16</f>
        <v>8.596689240030099E-2</v>
      </c>
      <c r="H15" s="13">
        <f>F15/$F$55</f>
        <v>2.1683850733374647E-2</v>
      </c>
      <c r="I15" s="7">
        <v>4.57</v>
      </c>
    </row>
    <row r="16" spans="1:9" x14ac:dyDescent="0.3">
      <c r="A16" s="1" t="s">
        <v>11</v>
      </c>
      <c r="B16" s="7">
        <v>23.39</v>
      </c>
      <c r="C16" s="7">
        <v>0.06</v>
      </c>
      <c r="D16" s="7">
        <v>0</v>
      </c>
      <c r="E16" s="7">
        <v>29.71</v>
      </c>
      <c r="F16" s="7">
        <v>53.16</v>
      </c>
      <c r="G16" s="7"/>
      <c r="H16" s="7"/>
      <c r="I16" s="7"/>
    </row>
    <row r="17" spans="1:9" x14ac:dyDescent="0.3">
      <c r="A17" s="1" t="s">
        <v>16</v>
      </c>
      <c r="B17" s="7">
        <v>13.8</v>
      </c>
      <c r="C17" s="7">
        <v>1.28</v>
      </c>
      <c r="D17" s="7">
        <v>0.1</v>
      </c>
      <c r="E17" s="7">
        <v>330.19</v>
      </c>
      <c r="F17" s="7">
        <v>345.37</v>
      </c>
      <c r="G17" s="13">
        <f>(F17-F18)/F18</f>
        <v>9.8609918249196807E-2</v>
      </c>
      <c r="H17" s="13">
        <f>F17/$F$55</f>
        <v>0.12972374030461808</v>
      </c>
      <c r="I17" s="7">
        <v>31</v>
      </c>
    </row>
    <row r="18" spans="1:9" x14ac:dyDescent="0.3">
      <c r="A18" s="1" t="s">
        <v>11</v>
      </c>
      <c r="B18" s="7">
        <v>11.26</v>
      </c>
      <c r="C18" s="7">
        <v>1.1100000000000001</v>
      </c>
      <c r="D18" s="7">
        <v>0.17</v>
      </c>
      <c r="E18" s="7">
        <v>301.83</v>
      </c>
      <c r="F18" s="7">
        <v>314.37</v>
      </c>
      <c r="G18" s="7"/>
      <c r="H18" s="7"/>
      <c r="I18" s="7"/>
    </row>
    <row r="19" spans="1:9" x14ac:dyDescent="0.3">
      <c r="A19" s="1" t="s">
        <v>17</v>
      </c>
      <c r="B19" s="7">
        <v>74.459999999999994</v>
      </c>
      <c r="C19" s="7">
        <v>0.42</v>
      </c>
      <c r="D19" s="7">
        <v>0.01</v>
      </c>
      <c r="E19" s="7">
        <v>411.2</v>
      </c>
      <c r="F19" s="7">
        <v>486.09</v>
      </c>
      <c r="G19" s="13">
        <f>(F19-F20)/F20</f>
        <v>0.22163860266398594</v>
      </c>
      <c r="H19" s="13">
        <f>F19/$F$55</f>
        <v>0.18257930024226712</v>
      </c>
      <c r="I19" s="7">
        <v>88.19</v>
      </c>
    </row>
    <row r="20" spans="1:9" x14ac:dyDescent="0.3">
      <c r="A20" s="1" t="s">
        <v>11</v>
      </c>
      <c r="B20" s="7">
        <v>61.05</v>
      </c>
      <c r="C20" s="7">
        <v>0.33</v>
      </c>
      <c r="D20" s="7">
        <v>0</v>
      </c>
      <c r="E20" s="7">
        <v>336.52</v>
      </c>
      <c r="F20" s="7">
        <v>397.9</v>
      </c>
      <c r="G20" s="7"/>
      <c r="H20" s="7"/>
      <c r="I20" s="7"/>
    </row>
    <row r="21" spans="1:9" x14ac:dyDescent="0.3">
      <c r="A21" s="1" t="s">
        <v>18</v>
      </c>
      <c r="B21" s="7">
        <v>24.26</v>
      </c>
      <c r="C21" s="7">
        <v>27.51</v>
      </c>
      <c r="D21" s="7">
        <v>2.4500000000000002</v>
      </c>
      <c r="E21" s="7">
        <v>63.56</v>
      </c>
      <c r="F21" s="7">
        <v>117.78</v>
      </c>
      <c r="G21" s="13">
        <f>(F21-F22)/F22</f>
        <v>-6.8564650059311991E-2</v>
      </c>
      <c r="H21" s="13">
        <f>F21/$F$55</f>
        <v>4.4239112062651409E-2</v>
      </c>
      <c r="I21" s="7">
        <v>-8.67</v>
      </c>
    </row>
    <row r="22" spans="1:9" x14ac:dyDescent="0.3">
      <c r="A22" s="1" t="s">
        <v>11</v>
      </c>
      <c r="B22" s="7">
        <v>22.5</v>
      </c>
      <c r="C22" s="7">
        <v>29.87</v>
      </c>
      <c r="D22" s="7">
        <v>2.7</v>
      </c>
      <c r="E22" s="7">
        <v>71.38</v>
      </c>
      <c r="F22" s="7">
        <v>126.45</v>
      </c>
      <c r="G22" s="7"/>
      <c r="H22" s="7"/>
      <c r="I22" s="7"/>
    </row>
    <row r="23" spans="1:9" x14ac:dyDescent="0.3">
      <c r="A23" s="1" t="s">
        <v>19</v>
      </c>
      <c r="B23" s="7">
        <v>0.66</v>
      </c>
      <c r="C23" s="7">
        <v>0</v>
      </c>
      <c r="D23" s="7">
        <v>0</v>
      </c>
      <c r="E23" s="7">
        <v>0.23</v>
      </c>
      <c r="F23" s="7">
        <v>0.89</v>
      </c>
      <c r="G23" s="13">
        <f>(F23-F24)/F24</f>
        <v>0.53448275862068984</v>
      </c>
      <c r="H23" s="13">
        <f>F23/$F$55</f>
        <v>3.3429113377279467E-4</v>
      </c>
      <c r="I23" s="7">
        <v>0.31</v>
      </c>
    </row>
    <row r="24" spans="1:9" x14ac:dyDescent="0.3">
      <c r="A24" s="1" t="s">
        <v>11</v>
      </c>
      <c r="B24" s="7">
        <v>0.51</v>
      </c>
      <c r="C24" s="7">
        <v>0</v>
      </c>
      <c r="D24" s="7">
        <v>0</v>
      </c>
      <c r="E24" s="7">
        <v>7.0000000000000007E-2</v>
      </c>
      <c r="F24" s="7">
        <v>0.57999999999999996</v>
      </c>
      <c r="G24" s="7"/>
      <c r="H24" s="7"/>
      <c r="I24" s="7"/>
    </row>
    <row r="25" spans="1:9" x14ac:dyDescent="0.3">
      <c r="A25" s="1" t="s">
        <v>20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3">
      <c r="A26" s="1" t="s">
        <v>11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/>
      <c r="H26" s="7"/>
      <c r="I26" s="7"/>
    </row>
    <row r="27" spans="1:9" x14ac:dyDescent="0.3">
      <c r="A27" s="1" t="s">
        <v>21</v>
      </c>
      <c r="B27" s="7">
        <v>2.33</v>
      </c>
      <c r="C27" s="7">
        <v>0</v>
      </c>
      <c r="D27" s="7">
        <v>0</v>
      </c>
      <c r="E27" s="7">
        <v>6.11</v>
      </c>
      <c r="F27" s="7">
        <v>8.44</v>
      </c>
      <c r="G27" s="13">
        <f>(F27-F28)/F28</f>
        <v>6.2972292191435658E-2</v>
      </c>
      <c r="H27" s="13">
        <f>F27/$F$55</f>
        <v>3.1701316506094232E-3</v>
      </c>
      <c r="I27" s="7">
        <v>0.5</v>
      </c>
    </row>
    <row r="28" spans="1:9" x14ac:dyDescent="0.3">
      <c r="A28" s="1" t="s">
        <v>11</v>
      </c>
      <c r="B28" s="7">
        <v>2.38</v>
      </c>
      <c r="C28" s="7">
        <v>0.01</v>
      </c>
      <c r="D28" s="7">
        <v>0</v>
      </c>
      <c r="E28" s="7">
        <v>5.55</v>
      </c>
      <c r="F28" s="7">
        <v>7.94</v>
      </c>
      <c r="G28" s="7"/>
      <c r="H28" s="7"/>
      <c r="I28" s="7"/>
    </row>
    <row r="29" spans="1:9" x14ac:dyDescent="0.3">
      <c r="A29" s="1" t="s">
        <v>22</v>
      </c>
      <c r="B29" s="7">
        <v>4.04</v>
      </c>
      <c r="C29" s="7">
        <v>0.01</v>
      </c>
      <c r="D29" s="7">
        <v>0.01</v>
      </c>
      <c r="E29" s="7">
        <v>35.700000000000003</v>
      </c>
      <c r="F29" s="7">
        <v>39.76</v>
      </c>
      <c r="G29" s="13">
        <f>(F29-F30)/F30</f>
        <v>0.64026402640264024</v>
      </c>
      <c r="H29" s="13">
        <f>F29/$F$55</f>
        <v>1.4934174695287995E-2</v>
      </c>
      <c r="I29" s="7">
        <v>15.52</v>
      </c>
    </row>
    <row r="30" spans="1:9" x14ac:dyDescent="0.3">
      <c r="A30" s="1" t="s">
        <v>11</v>
      </c>
      <c r="B30" s="7">
        <v>0.89</v>
      </c>
      <c r="C30" s="7">
        <v>0.01</v>
      </c>
      <c r="D30" s="7">
        <v>0.01</v>
      </c>
      <c r="E30" s="7">
        <v>23.33</v>
      </c>
      <c r="F30" s="7">
        <v>24.24</v>
      </c>
      <c r="G30" s="7"/>
      <c r="H30" s="7"/>
      <c r="I30" s="7"/>
    </row>
    <row r="31" spans="1:9" x14ac:dyDescent="0.3">
      <c r="A31" s="1" t="s">
        <v>23</v>
      </c>
      <c r="B31" s="7">
        <v>23.11</v>
      </c>
      <c r="C31" s="7">
        <v>0.41</v>
      </c>
      <c r="D31" s="7">
        <v>1.17</v>
      </c>
      <c r="E31" s="7">
        <v>129.72999999999999</v>
      </c>
      <c r="F31" s="7">
        <v>154.41999999999999</v>
      </c>
      <c r="G31" s="13">
        <f>(F31-F32)/F32</f>
        <v>0.92759955061790023</v>
      </c>
      <c r="H31" s="13">
        <f>F31/$F$55</f>
        <v>5.8001389749657246E-2</v>
      </c>
      <c r="I31" s="7">
        <v>74.31</v>
      </c>
    </row>
    <row r="32" spans="1:9" x14ac:dyDescent="0.3">
      <c r="A32" s="1" t="s">
        <v>11</v>
      </c>
      <c r="B32" s="7">
        <v>21.85</v>
      </c>
      <c r="C32" s="7">
        <v>0.34</v>
      </c>
      <c r="D32" s="7">
        <v>1.9</v>
      </c>
      <c r="E32" s="7">
        <v>56.02</v>
      </c>
      <c r="F32" s="7">
        <v>80.11</v>
      </c>
      <c r="G32" s="7"/>
      <c r="H32" s="7"/>
      <c r="I32" s="7"/>
    </row>
    <row r="33" spans="1:9" x14ac:dyDescent="0.3">
      <c r="A33" s="1" t="s">
        <v>24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3">
      <c r="A34" s="1" t="s">
        <v>11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/>
      <c r="H34" s="7"/>
      <c r="I34" s="7"/>
    </row>
    <row r="35" spans="1:9" x14ac:dyDescent="0.3">
      <c r="A35" s="1" t="s">
        <v>25</v>
      </c>
      <c r="B35" s="7">
        <v>1.79</v>
      </c>
      <c r="C35" s="7">
        <v>0.01</v>
      </c>
      <c r="D35" s="7">
        <v>1.56</v>
      </c>
      <c r="E35" s="7">
        <v>24.12</v>
      </c>
      <c r="F35" s="7">
        <v>27.48</v>
      </c>
      <c r="G35" s="13">
        <f>(F35-F36)/F36</f>
        <v>1.327433628318582E-2</v>
      </c>
      <c r="H35" s="13">
        <f>F35/$F$55</f>
        <v>1.032170826525438E-2</v>
      </c>
      <c r="I35" s="7">
        <v>0.36</v>
      </c>
    </row>
    <row r="36" spans="1:9" x14ac:dyDescent="0.3">
      <c r="A36" s="1" t="s">
        <v>11</v>
      </c>
      <c r="B36" s="7">
        <v>1.04</v>
      </c>
      <c r="C36" s="7">
        <v>0.01</v>
      </c>
      <c r="D36" s="7">
        <v>1.96</v>
      </c>
      <c r="E36" s="7">
        <v>24.11</v>
      </c>
      <c r="F36" s="7">
        <v>27.12</v>
      </c>
      <c r="G36" s="7"/>
      <c r="H36" s="7"/>
      <c r="I36" s="7"/>
    </row>
    <row r="37" spans="1:9" x14ac:dyDescent="0.3">
      <c r="A37" s="1" t="s">
        <v>26</v>
      </c>
      <c r="B37" s="7">
        <v>13.53</v>
      </c>
      <c r="C37" s="7">
        <v>0.74</v>
      </c>
      <c r="D37" s="7">
        <v>0.71</v>
      </c>
      <c r="E37" s="7">
        <v>25.8</v>
      </c>
      <c r="F37" s="7">
        <v>40.78</v>
      </c>
      <c r="G37" s="13">
        <f>(F37-F38)/F38</f>
        <v>0.10484963424546206</v>
      </c>
      <c r="H37" s="13">
        <f>F37/$F$55</f>
        <v>1.5317294871072548E-2</v>
      </c>
      <c r="I37" s="7">
        <v>3.87</v>
      </c>
    </row>
    <row r="38" spans="1:9" x14ac:dyDescent="0.3">
      <c r="A38" s="1" t="s">
        <v>11</v>
      </c>
      <c r="B38" s="7">
        <v>12.46</v>
      </c>
      <c r="C38" s="7">
        <v>1.24</v>
      </c>
      <c r="D38" s="7">
        <v>0.41</v>
      </c>
      <c r="E38" s="7">
        <v>22.8</v>
      </c>
      <c r="F38" s="7">
        <v>36.909999999999997</v>
      </c>
      <c r="G38" s="7"/>
      <c r="H38" s="7"/>
      <c r="I38" s="7"/>
    </row>
    <row r="39" spans="1:9" x14ac:dyDescent="0.3">
      <c r="A39" s="1" t="s">
        <v>27</v>
      </c>
      <c r="B39" s="7">
        <v>4.28</v>
      </c>
      <c r="C39" s="7">
        <v>4.07</v>
      </c>
      <c r="D39" s="7">
        <v>0.28000000000000003</v>
      </c>
      <c r="E39" s="7">
        <v>0</v>
      </c>
      <c r="F39" s="7">
        <v>8.6300000000000008</v>
      </c>
      <c r="G39" s="13">
        <f>(F39-F40)/F40</f>
        <v>0.35691823899371072</v>
      </c>
      <c r="H39" s="13">
        <f>F39/$F$55</f>
        <v>3.2414971735496836E-3</v>
      </c>
      <c r="I39" s="7">
        <v>2.27</v>
      </c>
    </row>
    <row r="40" spans="1:9" x14ac:dyDescent="0.3">
      <c r="A40" s="1" t="s">
        <v>11</v>
      </c>
      <c r="B40" s="7">
        <v>2.78</v>
      </c>
      <c r="C40" s="7">
        <v>2.87</v>
      </c>
      <c r="D40" s="7">
        <v>0.71</v>
      </c>
      <c r="E40" s="7">
        <v>0</v>
      </c>
      <c r="F40" s="7">
        <v>6.36</v>
      </c>
      <c r="G40" s="7"/>
      <c r="H40" s="7"/>
      <c r="I40" s="7"/>
    </row>
    <row r="41" spans="1:9" x14ac:dyDescent="0.3">
      <c r="A41" s="1" t="s">
        <v>28</v>
      </c>
      <c r="B41" s="7">
        <v>4.1100000000000003</v>
      </c>
      <c r="C41" s="7">
        <v>0.08</v>
      </c>
      <c r="D41" s="7">
        <v>0.28999999999999998</v>
      </c>
      <c r="E41" s="7">
        <v>37.74</v>
      </c>
      <c r="F41" s="7">
        <v>42.22</v>
      </c>
      <c r="G41" s="13">
        <f>(F41-F42)/F42</f>
        <v>-0.29562896229562896</v>
      </c>
      <c r="H41" s="13">
        <f>F41/$F$55</f>
        <v>1.5858170413356618E-2</v>
      </c>
      <c r="I41" s="7">
        <v>-17.72</v>
      </c>
    </row>
    <row r="42" spans="1:9" x14ac:dyDescent="0.3">
      <c r="A42" s="1" t="s">
        <v>11</v>
      </c>
      <c r="B42" s="7">
        <v>3.06</v>
      </c>
      <c r="C42" s="7">
        <v>1.64</v>
      </c>
      <c r="D42" s="7">
        <v>0.38</v>
      </c>
      <c r="E42" s="7">
        <v>54.86</v>
      </c>
      <c r="F42" s="7">
        <v>59.94</v>
      </c>
      <c r="G42" s="7"/>
      <c r="H42" s="7"/>
      <c r="I42" s="7"/>
    </row>
    <row r="43" spans="1:9" x14ac:dyDescent="0.3">
      <c r="A43" s="1" t="s">
        <v>29</v>
      </c>
      <c r="B43" s="7">
        <v>2.81</v>
      </c>
      <c r="C43" s="7">
        <v>0.01</v>
      </c>
      <c r="D43" s="7">
        <v>0</v>
      </c>
      <c r="E43" s="7">
        <v>1.19</v>
      </c>
      <c r="F43" s="7">
        <v>4.01</v>
      </c>
      <c r="G43" s="13">
        <f>(F43-F44)/F44</f>
        <v>0.42704626334519563</v>
      </c>
      <c r="H43" s="13">
        <f>F43/$F$55</f>
        <v>1.5061881420549512E-3</v>
      </c>
      <c r="I43" s="7">
        <v>1.2</v>
      </c>
    </row>
    <row r="44" spans="1:9" x14ac:dyDescent="0.3">
      <c r="A44" s="1" t="s">
        <v>11</v>
      </c>
      <c r="B44" s="7">
        <v>2.0099999999999998</v>
      </c>
      <c r="C44" s="7">
        <v>0.01</v>
      </c>
      <c r="D44" s="7">
        <v>0</v>
      </c>
      <c r="E44" s="7">
        <v>0.79</v>
      </c>
      <c r="F44" s="7">
        <v>2.81</v>
      </c>
      <c r="G44" s="7"/>
      <c r="H44" s="7"/>
      <c r="I44" s="7"/>
    </row>
    <row r="45" spans="1:9" x14ac:dyDescent="0.3">
      <c r="A45" s="1" t="s">
        <v>30</v>
      </c>
      <c r="B45" s="7">
        <v>33.369999999999997</v>
      </c>
      <c r="C45" s="7">
        <v>0</v>
      </c>
      <c r="D45" s="7">
        <v>7.54</v>
      </c>
      <c r="E45" s="7">
        <v>345.2</v>
      </c>
      <c r="F45" s="7">
        <v>386.11</v>
      </c>
      <c r="G45" s="13">
        <f>(F45-F46)/F46</f>
        <v>0.52751513233374214</v>
      </c>
      <c r="H45" s="13">
        <f>F45/$F$55</f>
        <v>0.14502601085507164</v>
      </c>
      <c r="I45" s="7">
        <v>133.34</v>
      </c>
    </row>
    <row r="46" spans="1:9" x14ac:dyDescent="0.3">
      <c r="A46" s="1" t="s">
        <v>11</v>
      </c>
      <c r="B46" s="7">
        <v>32.049999999999997</v>
      </c>
      <c r="C46" s="7">
        <v>0</v>
      </c>
      <c r="D46" s="7">
        <v>6.96</v>
      </c>
      <c r="E46" s="7">
        <v>213.76</v>
      </c>
      <c r="F46" s="7">
        <v>252.77</v>
      </c>
      <c r="G46" s="7"/>
      <c r="H46" s="7"/>
      <c r="I46" s="7"/>
    </row>
    <row r="47" spans="1:9" x14ac:dyDescent="0.3">
      <c r="A47" s="1" t="s">
        <v>31</v>
      </c>
      <c r="B47" s="7">
        <v>55.95</v>
      </c>
      <c r="C47" s="7">
        <v>7.61</v>
      </c>
      <c r="D47" s="7">
        <v>10.88</v>
      </c>
      <c r="E47" s="7">
        <v>196.24</v>
      </c>
      <c r="F47" s="7">
        <v>270.68</v>
      </c>
      <c r="G47" s="13">
        <f>(F47-F48)/F48</f>
        <v>0.19389555398729713</v>
      </c>
      <c r="H47" s="13">
        <f>F47/$F$55</f>
        <v>0.10166957762878659</v>
      </c>
      <c r="I47" s="7">
        <v>43.96</v>
      </c>
    </row>
    <row r="48" spans="1:9" x14ac:dyDescent="0.3">
      <c r="A48" s="1" t="s">
        <v>11</v>
      </c>
      <c r="B48" s="7">
        <v>55.3</v>
      </c>
      <c r="C48" s="7">
        <v>7.79</v>
      </c>
      <c r="D48" s="7">
        <v>9.48</v>
      </c>
      <c r="E48" s="7">
        <v>154.15</v>
      </c>
      <c r="F48" s="7">
        <v>226.72</v>
      </c>
      <c r="G48" s="7"/>
      <c r="H48" s="7"/>
      <c r="I48" s="7"/>
    </row>
    <row r="49" spans="1:9" x14ac:dyDescent="0.3">
      <c r="A49" s="1" t="s">
        <v>32</v>
      </c>
      <c r="B49" s="7">
        <v>22.94</v>
      </c>
      <c r="C49" s="7">
        <v>0.41</v>
      </c>
      <c r="D49" s="7">
        <v>4.99</v>
      </c>
      <c r="E49" s="7">
        <v>35.22</v>
      </c>
      <c r="F49" s="7">
        <v>63.56</v>
      </c>
      <c r="G49" s="13">
        <f>(F49-F50)/F50</f>
        <v>5.9863264965816301E-2</v>
      </c>
      <c r="H49" s="13">
        <f>F49/$F$55</f>
        <v>2.387364546359419E-2</v>
      </c>
      <c r="I49" s="7">
        <v>3.59</v>
      </c>
    </row>
    <row r="50" spans="1:9" x14ac:dyDescent="0.3">
      <c r="A50" s="1" t="s">
        <v>11</v>
      </c>
      <c r="B50" s="7">
        <v>24.38</v>
      </c>
      <c r="C50" s="7">
        <v>0.38</v>
      </c>
      <c r="D50" s="7">
        <v>1.58</v>
      </c>
      <c r="E50" s="7">
        <v>33.630000000000003</v>
      </c>
      <c r="F50" s="7">
        <v>59.97</v>
      </c>
      <c r="G50" s="7"/>
      <c r="H50" s="7"/>
      <c r="I50" s="7"/>
    </row>
    <row r="51" spans="1:9" x14ac:dyDescent="0.3">
      <c r="A51" s="1" t="s">
        <v>33</v>
      </c>
      <c r="B51" s="7">
        <v>29.95</v>
      </c>
      <c r="C51" s="7">
        <v>37.01</v>
      </c>
      <c r="D51" s="7">
        <v>24.04</v>
      </c>
      <c r="E51" s="7">
        <v>48.96</v>
      </c>
      <c r="F51" s="7">
        <v>139.96</v>
      </c>
      <c r="G51" s="13">
        <f>(F51-F52)/F52</f>
        <v>1.7742873763816155E-2</v>
      </c>
      <c r="H51" s="13">
        <f>F51/$F$55</f>
        <v>5.2570097845888029E-2</v>
      </c>
      <c r="I51" s="7">
        <v>2.44</v>
      </c>
    </row>
    <row r="52" spans="1:9" x14ac:dyDescent="0.3">
      <c r="A52" s="1" t="s">
        <v>11</v>
      </c>
      <c r="B52" s="7">
        <v>29.08</v>
      </c>
      <c r="C52" s="7">
        <v>38.54</v>
      </c>
      <c r="D52" s="7">
        <v>25.86</v>
      </c>
      <c r="E52" s="7">
        <v>44.04</v>
      </c>
      <c r="F52" s="7">
        <v>137.52000000000001</v>
      </c>
      <c r="G52" s="7"/>
      <c r="H52" s="7"/>
      <c r="I52" s="7"/>
    </row>
    <row r="53" spans="1:9" x14ac:dyDescent="0.3">
      <c r="A53" s="1" t="s">
        <v>34</v>
      </c>
      <c r="B53" s="7">
        <v>0.92</v>
      </c>
      <c r="C53" s="7">
        <v>0.01</v>
      </c>
      <c r="D53" s="7">
        <v>0.31</v>
      </c>
      <c r="E53" s="7">
        <v>10.56</v>
      </c>
      <c r="F53" s="7">
        <v>11.8</v>
      </c>
      <c r="G53" s="13">
        <f>(F53-F54)/F54</f>
        <v>-0.10538286580742978</v>
      </c>
      <c r="H53" s="13">
        <f>F53/$F$55</f>
        <v>4.4321745826055928E-3</v>
      </c>
      <c r="I53" s="7">
        <v>-1.39</v>
      </c>
    </row>
    <row r="54" spans="1:9" x14ac:dyDescent="0.3">
      <c r="A54" s="1" t="s">
        <v>11</v>
      </c>
      <c r="B54" s="7">
        <v>0.72</v>
      </c>
      <c r="C54" s="7">
        <v>0.01</v>
      </c>
      <c r="D54" s="7">
        <v>0.28000000000000003</v>
      </c>
      <c r="E54" s="7">
        <v>12.18</v>
      </c>
      <c r="F54" s="7">
        <v>13.19</v>
      </c>
      <c r="G54" s="7"/>
      <c r="H54" s="7"/>
      <c r="I54" s="7"/>
    </row>
    <row r="55" spans="1:9" x14ac:dyDescent="0.3">
      <c r="A55" s="3" t="s">
        <v>35</v>
      </c>
      <c r="B55" s="6">
        <f t="shared" ref="B55:F55" si="0">SUM(B5+B7+B9+B11+B13+B15+B17+B19+B21+B23+B25+B27+B29+B31+B33+B35+B37+B39+B41+B43+B45+B47+B49+B51+B53)</f>
        <v>399.55999999999995</v>
      </c>
      <c r="C55" s="6">
        <f t="shared" si="0"/>
        <v>87.85</v>
      </c>
      <c r="D55" s="6">
        <f t="shared" si="0"/>
        <v>118.75</v>
      </c>
      <c r="E55" s="6">
        <f t="shared" si="0"/>
        <v>2056.19</v>
      </c>
      <c r="F55" s="6">
        <f t="shared" si="0"/>
        <v>2662.3500000000004</v>
      </c>
      <c r="G55" s="14">
        <f>(F55-F56)/F56</f>
        <v>0.19013772848579158</v>
      </c>
      <c r="H55" s="14">
        <f>F55/$F$55</f>
        <v>1</v>
      </c>
      <c r="I55" s="6">
        <f t="shared" ref="I55" si="1">SUM(I5+I7+I9+I11+I13+I15+I17+I19+I21+I23+I25+I27+I29+I31+I33+I35+I37+I39+I41+I43+I45+I47+I49+I51+I53)</f>
        <v>425.34</v>
      </c>
    </row>
    <row r="56" spans="1:9" x14ac:dyDescent="0.3">
      <c r="A56" s="1" t="s">
        <v>36</v>
      </c>
      <c r="B56" s="7">
        <f>SUM(B6+B8+B10+B12+B14+B16+B18+B20+B22+B24+B26+B28+B30+B32+B34+B36+B38+B40+B42+B44+B46+B48+B50+B52+B54)</f>
        <v>358.11</v>
      </c>
      <c r="C56" s="7">
        <f>SUM(C6+C8+C10+C12+C14+C16+C18+C20+C22+C24+C26+C28+C30+C32+C34+C36+C38+C40+C42+C44+C46+C48+C50+C52+C54)</f>
        <v>89.58</v>
      </c>
      <c r="D56" s="7">
        <f>SUM(D6+D8+D10+D12+D14+D16+D18+D20+D22+D24+D26+D28+D30+D32+D34+D36+D38+D40+D42+D44+D46+D48+D50+D52+D54)</f>
        <v>110.13999999999999</v>
      </c>
      <c r="E56" s="7">
        <f>SUM(E6+E8+E10+E12+E14+E16+E18+E20+E22+E24+E26+E28+E30+E32+E34+E36+E38+E40+E42+E44+E46+E48+E50+E52+E54)</f>
        <v>1679.1799999999996</v>
      </c>
      <c r="F56" s="7">
        <f>SUM(F6+F8+F10+F12+F14+F16+F18+F20+F22+F24+F26+F28+F30+F32+F34+F36+F38+F40+F42+F44+F46+F48+F50+F52+F54)</f>
        <v>2237.0099999999998</v>
      </c>
      <c r="G56" s="7"/>
      <c r="H56" s="7"/>
      <c r="I56" s="7"/>
    </row>
    <row r="57" spans="1:9" x14ac:dyDescent="0.3">
      <c r="A57" s="1" t="s">
        <v>37</v>
      </c>
      <c r="B57" s="13">
        <f>(B55-B56)/B56</f>
        <v>0.11574655832006905</v>
      </c>
      <c r="C57" s="13">
        <f t="shared" ref="C57:F57" si="2">(C55-C56)/C56</f>
        <v>-1.9312346505916542E-2</v>
      </c>
      <c r="D57" s="13">
        <f t="shared" si="2"/>
        <v>7.8173234065734648E-2</v>
      </c>
      <c r="E57" s="13">
        <f t="shared" si="2"/>
        <v>0.22452030157576944</v>
      </c>
      <c r="F57" s="13">
        <f t="shared" si="2"/>
        <v>0.19013772848579158</v>
      </c>
      <c r="G57" s="7"/>
      <c r="H57" s="7"/>
      <c r="I57" s="7"/>
    </row>
    <row r="58" spans="1:9" x14ac:dyDescent="0.3">
      <c r="A58" s="1" t="s">
        <v>47</v>
      </c>
      <c r="B58" s="13">
        <f>B55/$F$55</f>
        <v>0.15007793866321104</v>
      </c>
      <c r="C58" s="13">
        <f t="shared" ref="C58:F58" si="3">C55/$F$55</f>
        <v>3.2997164159483158E-2</v>
      </c>
      <c r="D58" s="13">
        <f t="shared" si="3"/>
        <v>4.4603451837662213E-2</v>
      </c>
      <c r="E58" s="13">
        <f t="shared" si="3"/>
        <v>0.77232144533964342</v>
      </c>
      <c r="F58" s="13">
        <f t="shared" si="3"/>
        <v>1</v>
      </c>
      <c r="G58" s="7"/>
      <c r="H58" s="7"/>
      <c r="I58" s="7"/>
    </row>
    <row r="59" spans="1:9" x14ac:dyDescent="0.3">
      <c r="A59" s="1" t="s">
        <v>48</v>
      </c>
      <c r="B59" s="13">
        <f>B56/$F$56</f>
        <v>0.1600842195609318</v>
      </c>
      <c r="C59" s="13">
        <f t="shared" ref="C59:F59" si="4">C56/$F$56</f>
        <v>4.0044523716925719E-2</v>
      </c>
      <c r="D59" s="13">
        <f t="shared" si="4"/>
        <v>4.9235363275085937E-2</v>
      </c>
      <c r="E59" s="13">
        <f t="shared" si="4"/>
        <v>0.7506358934470565</v>
      </c>
      <c r="F59" s="13">
        <f t="shared" si="4"/>
        <v>1</v>
      </c>
      <c r="G59" s="7"/>
      <c r="H59" s="7"/>
      <c r="I59" s="7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workbookViewId="0">
      <selection activeCell="M9" sqref="M9"/>
    </sheetView>
  </sheetViews>
  <sheetFormatPr defaultRowHeight="14.4" x14ac:dyDescent="0.3"/>
  <cols>
    <col min="1" max="1" width="36.21875" customWidth="1"/>
    <col min="2" max="2" width="12.5546875" customWidth="1"/>
    <col min="3" max="3" width="10.109375" customWidth="1"/>
    <col min="4" max="4" width="12.6640625" customWidth="1"/>
    <col min="5" max="5" width="12.33203125" customWidth="1"/>
    <col min="6" max="6" width="9.33203125" customWidth="1"/>
  </cols>
  <sheetData>
    <row r="1" spans="1:8" ht="27" customHeigh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43.2" x14ac:dyDescent="0.3">
      <c r="A2" s="15"/>
      <c r="B2" s="15" t="s">
        <v>53</v>
      </c>
      <c r="C2" s="15" t="s">
        <v>54</v>
      </c>
      <c r="D2" s="15" t="s">
        <v>55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8" x14ac:dyDescent="0.3">
      <c r="A3" s="3" t="s">
        <v>9</v>
      </c>
      <c r="B3" s="7"/>
      <c r="C3" s="7"/>
      <c r="D3" s="7"/>
      <c r="E3" s="7"/>
      <c r="F3" s="7"/>
      <c r="G3" s="7"/>
      <c r="H3" s="7"/>
    </row>
    <row r="4" spans="1:8" x14ac:dyDescent="0.3">
      <c r="A4" s="1" t="s">
        <v>10</v>
      </c>
      <c r="B4" s="7">
        <v>0</v>
      </c>
      <c r="C4" s="7">
        <v>0</v>
      </c>
      <c r="D4" s="7">
        <v>28.93</v>
      </c>
      <c r="E4" s="7">
        <v>28.93</v>
      </c>
      <c r="F4" s="13">
        <f>(E4-E5)/E5</f>
        <v>0.42793682132280342</v>
      </c>
      <c r="G4" s="13">
        <f>E4/$E$65</f>
        <v>1.9926891108804409E-3</v>
      </c>
      <c r="H4" s="7">
        <v>8.67</v>
      </c>
    </row>
    <row r="5" spans="1:8" x14ac:dyDescent="0.3">
      <c r="A5" s="1" t="s">
        <v>11</v>
      </c>
      <c r="B5" s="7">
        <v>0</v>
      </c>
      <c r="C5" s="7">
        <v>0</v>
      </c>
      <c r="D5" s="7">
        <v>20.260000000000002</v>
      </c>
      <c r="E5" s="7">
        <v>20.260000000000002</v>
      </c>
      <c r="F5" s="7"/>
      <c r="G5" s="7"/>
      <c r="H5" s="7"/>
    </row>
    <row r="6" spans="1:8" x14ac:dyDescent="0.3">
      <c r="A6" s="1" t="s">
        <v>12</v>
      </c>
      <c r="B6" s="7">
        <v>662.61</v>
      </c>
      <c r="C6" s="7">
        <v>13.62</v>
      </c>
      <c r="D6" s="7">
        <v>445.49</v>
      </c>
      <c r="E6" s="7">
        <v>1121.72</v>
      </c>
      <c r="F6" s="13">
        <f>(E6-E7)/E7</f>
        <v>2.8289606365619904E-2</v>
      </c>
      <c r="G6" s="13">
        <f>E6/$E$65</f>
        <v>7.7263713427473499E-2</v>
      </c>
      <c r="H6" s="7">
        <v>30.86</v>
      </c>
    </row>
    <row r="7" spans="1:8" x14ac:dyDescent="0.3">
      <c r="A7" s="1" t="s">
        <v>11</v>
      </c>
      <c r="B7" s="7">
        <v>758.59</v>
      </c>
      <c r="C7" s="7">
        <v>7.76</v>
      </c>
      <c r="D7" s="7">
        <v>324.51</v>
      </c>
      <c r="E7" s="7">
        <v>1090.8599999999999</v>
      </c>
      <c r="F7" s="7"/>
      <c r="G7" s="7"/>
      <c r="H7" s="7"/>
    </row>
    <row r="8" spans="1:8" x14ac:dyDescent="0.3">
      <c r="A8" s="1" t="s">
        <v>13</v>
      </c>
      <c r="B8" s="7">
        <v>253.03</v>
      </c>
      <c r="C8" s="7">
        <v>0</v>
      </c>
      <c r="D8" s="7">
        <v>32.99</v>
      </c>
      <c r="E8" s="7">
        <v>286.02</v>
      </c>
      <c r="F8" s="13">
        <f>(E8-E9)/E9</f>
        <v>0.35644503462012694</v>
      </c>
      <c r="G8" s="13">
        <f>E8/$E$65</f>
        <v>1.9700965761978006E-2</v>
      </c>
      <c r="H8" s="7">
        <v>75.16</v>
      </c>
    </row>
    <row r="9" spans="1:8" x14ac:dyDescent="0.3">
      <c r="A9" s="1" t="s">
        <v>11</v>
      </c>
      <c r="B9" s="7">
        <v>172.9</v>
      </c>
      <c r="C9" s="7">
        <v>0</v>
      </c>
      <c r="D9" s="7">
        <v>37.96</v>
      </c>
      <c r="E9" s="7">
        <v>210.86</v>
      </c>
      <c r="F9" s="7"/>
      <c r="G9" s="7"/>
      <c r="H9" s="7"/>
    </row>
    <row r="10" spans="1:8" x14ac:dyDescent="0.3">
      <c r="A10" s="1" t="s">
        <v>75</v>
      </c>
      <c r="B10" s="7">
        <v>0</v>
      </c>
      <c r="C10" s="7">
        <v>0</v>
      </c>
      <c r="D10" s="7">
        <v>0.69</v>
      </c>
      <c r="E10" s="7">
        <v>0.69</v>
      </c>
      <c r="F10" s="13">
        <f>(E10-E11)/E11</f>
        <v>0.14999999999999997</v>
      </c>
      <c r="G10" s="7">
        <v>0</v>
      </c>
      <c r="H10" s="7">
        <v>0.09</v>
      </c>
    </row>
    <row r="11" spans="1:8" x14ac:dyDescent="0.3">
      <c r="A11" s="1" t="s">
        <v>11</v>
      </c>
      <c r="B11" s="7">
        <v>0</v>
      </c>
      <c r="C11" s="7">
        <v>0</v>
      </c>
      <c r="D11" s="7">
        <v>0.6</v>
      </c>
      <c r="E11" s="7">
        <v>0.6</v>
      </c>
      <c r="F11" s="7"/>
      <c r="G11" s="7"/>
      <c r="H11" s="7"/>
    </row>
    <row r="12" spans="1:8" x14ac:dyDescent="0.3">
      <c r="A12" s="1" t="s">
        <v>14</v>
      </c>
      <c r="B12" s="7">
        <v>3.56</v>
      </c>
      <c r="C12" s="7">
        <v>0</v>
      </c>
      <c r="D12" s="7">
        <v>159.97</v>
      </c>
      <c r="E12" s="7">
        <v>163.53</v>
      </c>
      <c r="F12" s="13">
        <f>(E12-E13)/E13</f>
        <v>-6.6396437542817974E-2</v>
      </c>
      <c r="G12" s="13">
        <f>E12/$E$65</f>
        <v>1.1263893892232233E-2</v>
      </c>
      <c r="H12" s="7">
        <v>-11.63</v>
      </c>
    </row>
    <row r="13" spans="1:8" x14ac:dyDescent="0.3">
      <c r="A13" s="1" t="s">
        <v>11</v>
      </c>
      <c r="B13" s="7">
        <v>49.59</v>
      </c>
      <c r="C13" s="7">
        <v>0</v>
      </c>
      <c r="D13" s="7">
        <v>125.57</v>
      </c>
      <c r="E13" s="7">
        <v>175.16</v>
      </c>
      <c r="F13" s="7"/>
      <c r="G13" s="7"/>
      <c r="H13" s="7"/>
    </row>
    <row r="14" spans="1:8" x14ac:dyDescent="0.3">
      <c r="A14" s="1" t="s">
        <v>15</v>
      </c>
      <c r="B14" s="7">
        <v>0</v>
      </c>
      <c r="C14" s="7">
        <v>0</v>
      </c>
      <c r="D14" s="7">
        <v>94.76</v>
      </c>
      <c r="E14" s="7">
        <v>94.76</v>
      </c>
      <c r="F14" s="13">
        <f>(E14-E15)/E15</f>
        <v>0.57539484621778902</v>
      </c>
      <c r="G14" s="13">
        <f>E14/$E$65</f>
        <v>6.5270383735579187E-3</v>
      </c>
      <c r="H14" s="7">
        <v>34.61</v>
      </c>
    </row>
    <row r="15" spans="1:8" x14ac:dyDescent="0.3">
      <c r="A15" s="1" t="s">
        <v>11</v>
      </c>
      <c r="B15" s="7">
        <v>0</v>
      </c>
      <c r="C15" s="7">
        <v>0</v>
      </c>
      <c r="D15" s="7">
        <v>60.15</v>
      </c>
      <c r="E15" s="7">
        <v>60.15</v>
      </c>
      <c r="F15" s="7"/>
      <c r="G15" s="7"/>
      <c r="H15" s="7"/>
    </row>
    <row r="16" spans="1:8" x14ac:dyDescent="0.3">
      <c r="A16" s="1" t="s">
        <v>16</v>
      </c>
      <c r="B16" s="7">
        <v>1045.57</v>
      </c>
      <c r="C16" s="7">
        <v>58.63</v>
      </c>
      <c r="D16" s="7">
        <v>173.62</v>
      </c>
      <c r="E16" s="7">
        <v>1277.82</v>
      </c>
      <c r="F16" s="13">
        <f>(E16-E17)/E17</f>
        <v>-5.4104270454730617E-2</v>
      </c>
      <c r="G16" s="13">
        <f>E16/$E$65</f>
        <v>8.8015831305400791E-2</v>
      </c>
      <c r="H16" s="7">
        <v>-73.09</v>
      </c>
    </row>
    <row r="17" spans="1:8" x14ac:dyDescent="0.3">
      <c r="A17" s="1" t="s">
        <v>11</v>
      </c>
      <c r="B17" s="7">
        <v>1241.1400000000001</v>
      </c>
      <c r="C17" s="7">
        <v>47.6</v>
      </c>
      <c r="D17" s="7">
        <v>62.17</v>
      </c>
      <c r="E17" s="7">
        <v>1350.91</v>
      </c>
      <c r="F17" s="7"/>
      <c r="G17" s="7"/>
      <c r="H17" s="7"/>
    </row>
    <row r="18" spans="1:8" x14ac:dyDescent="0.3">
      <c r="A18" s="1" t="s">
        <v>17</v>
      </c>
      <c r="B18" s="7">
        <v>1139.55</v>
      </c>
      <c r="C18" s="7">
        <v>34.869999999999997</v>
      </c>
      <c r="D18" s="7">
        <v>286.58</v>
      </c>
      <c r="E18" s="7">
        <v>1461</v>
      </c>
      <c r="F18" s="13">
        <f>(E18-E19)/E19</f>
        <v>0.14412354341561204</v>
      </c>
      <c r="G18" s="13">
        <f>E18/$E$65</f>
        <v>0.10063321088822413</v>
      </c>
      <c r="H18" s="7">
        <v>184.04</v>
      </c>
    </row>
    <row r="19" spans="1:8" x14ac:dyDescent="0.3">
      <c r="A19" s="1" t="s">
        <v>11</v>
      </c>
      <c r="B19" s="7">
        <v>952.14</v>
      </c>
      <c r="C19" s="7">
        <v>28.19</v>
      </c>
      <c r="D19" s="7">
        <v>296.63</v>
      </c>
      <c r="E19" s="7">
        <v>1276.96</v>
      </c>
      <c r="F19" s="7"/>
      <c r="G19" s="7"/>
      <c r="H19" s="7"/>
    </row>
    <row r="20" spans="1:8" x14ac:dyDescent="0.3">
      <c r="A20" s="1" t="s">
        <v>18</v>
      </c>
      <c r="B20" s="7">
        <v>277.77999999999997</v>
      </c>
      <c r="C20" s="7">
        <v>17.97</v>
      </c>
      <c r="D20" s="7">
        <v>247.34</v>
      </c>
      <c r="E20" s="7">
        <v>543.09</v>
      </c>
      <c r="F20" s="13">
        <f>(E20-E21)/E21</f>
        <v>0.28438652918361568</v>
      </c>
      <c r="G20" s="13">
        <f>E20/$E$65</f>
        <v>3.7407864819497365E-2</v>
      </c>
      <c r="H20" s="7">
        <v>120.25</v>
      </c>
    </row>
    <row r="21" spans="1:8" x14ac:dyDescent="0.3">
      <c r="A21" s="1" t="s">
        <v>11</v>
      </c>
      <c r="B21" s="7">
        <v>186.46</v>
      </c>
      <c r="C21" s="7">
        <v>16.510000000000002</v>
      </c>
      <c r="D21" s="7">
        <v>219.87</v>
      </c>
      <c r="E21" s="7">
        <v>422.84</v>
      </c>
      <c r="F21" s="7"/>
      <c r="G21" s="7"/>
      <c r="H21" s="7"/>
    </row>
    <row r="22" spans="1:8" x14ac:dyDescent="0.3">
      <c r="A22" s="1" t="s">
        <v>19</v>
      </c>
      <c r="B22" s="7">
        <v>0</v>
      </c>
      <c r="C22" s="7">
        <v>0</v>
      </c>
      <c r="D22" s="7">
        <v>21.38</v>
      </c>
      <c r="E22" s="7">
        <v>21.38</v>
      </c>
      <c r="F22" s="13">
        <f>(E22-E23)/E23</f>
        <v>0.29418886198547212</v>
      </c>
      <c r="G22" s="13">
        <f>E22/$E$65</f>
        <v>1.4726475351062504E-3</v>
      </c>
      <c r="H22" s="7">
        <v>4.8600000000000003</v>
      </c>
    </row>
    <row r="23" spans="1:8" x14ac:dyDescent="0.3">
      <c r="A23" s="1" t="s">
        <v>11</v>
      </c>
      <c r="B23" s="7">
        <v>0</v>
      </c>
      <c r="C23" s="7">
        <v>0</v>
      </c>
      <c r="D23" s="7">
        <v>16.52</v>
      </c>
      <c r="E23" s="7">
        <v>16.52</v>
      </c>
      <c r="F23" s="7"/>
      <c r="G23" s="7"/>
      <c r="H23" s="7"/>
    </row>
    <row r="24" spans="1:8" x14ac:dyDescent="0.3">
      <c r="A24" s="1" t="s">
        <v>20</v>
      </c>
      <c r="B24" s="7">
        <v>377.21</v>
      </c>
      <c r="C24" s="7">
        <v>0</v>
      </c>
      <c r="D24" s="7">
        <v>0</v>
      </c>
      <c r="E24" s="7">
        <v>377.21</v>
      </c>
      <c r="F24" s="7">
        <v>0</v>
      </c>
      <c r="G24" s="13">
        <f>E24/$E$65</f>
        <v>2.5982103681825477E-2</v>
      </c>
      <c r="H24" s="7">
        <v>377.21</v>
      </c>
    </row>
    <row r="25" spans="1:8" x14ac:dyDescent="0.3">
      <c r="A25" s="1" t="s">
        <v>11</v>
      </c>
      <c r="B25" s="7">
        <v>0</v>
      </c>
      <c r="C25" s="7">
        <v>0</v>
      </c>
      <c r="D25" s="7">
        <v>0</v>
      </c>
      <c r="E25" s="7">
        <v>0</v>
      </c>
      <c r="F25" s="7"/>
      <c r="G25" s="7"/>
      <c r="H25" s="7"/>
    </row>
    <row r="26" spans="1:8" x14ac:dyDescent="0.3">
      <c r="A26" s="1" t="s">
        <v>21</v>
      </c>
      <c r="B26" s="7">
        <v>0</v>
      </c>
      <c r="C26" s="7">
        <v>0</v>
      </c>
      <c r="D26" s="7">
        <v>31.76</v>
      </c>
      <c r="E26" s="7">
        <v>31.76</v>
      </c>
      <c r="F26" s="13">
        <f>(E26-E27)/E27</f>
        <v>-5.5324211778703038E-2</v>
      </c>
      <c r="G26" s="13">
        <f>E26/$E$65</f>
        <v>2.1876186021971243E-3</v>
      </c>
      <c r="H26" s="7">
        <v>-1.86</v>
      </c>
    </row>
    <row r="27" spans="1:8" x14ac:dyDescent="0.3">
      <c r="A27" s="1" t="s">
        <v>11</v>
      </c>
      <c r="B27" s="7">
        <v>0</v>
      </c>
      <c r="C27" s="7">
        <v>0</v>
      </c>
      <c r="D27" s="7">
        <v>33.619999999999997</v>
      </c>
      <c r="E27" s="7">
        <v>33.619999999999997</v>
      </c>
      <c r="F27" s="7"/>
      <c r="G27" s="7"/>
      <c r="H27" s="7"/>
    </row>
    <row r="28" spans="1:8" x14ac:dyDescent="0.3">
      <c r="A28" s="1" t="s">
        <v>22</v>
      </c>
      <c r="B28" s="7">
        <v>0</v>
      </c>
      <c r="C28" s="7">
        <v>0</v>
      </c>
      <c r="D28" s="7">
        <v>2.72</v>
      </c>
      <c r="E28" s="7">
        <v>2.72</v>
      </c>
      <c r="F28" s="13">
        <f>(E28-E29)/E29</f>
        <v>17.133333333333336</v>
      </c>
      <c r="G28" s="13">
        <f>E28/$E$65</f>
        <v>1.8735272663652954E-4</v>
      </c>
      <c r="H28" s="7">
        <v>2.57</v>
      </c>
    </row>
    <row r="29" spans="1:8" x14ac:dyDescent="0.3">
      <c r="A29" s="1" t="s">
        <v>11</v>
      </c>
      <c r="B29" s="7">
        <v>0</v>
      </c>
      <c r="C29" s="7">
        <v>0</v>
      </c>
      <c r="D29" s="7">
        <v>0.15</v>
      </c>
      <c r="E29" s="7">
        <v>0.15</v>
      </c>
      <c r="F29" s="7"/>
      <c r="G29" s="7"/>
      <c r="H29" s="7"/>
    </row>
    <row r="30" spans="1:8" x14ac:dyDescent="0.3">
      <c r="A30" s="1" t="s">
        <v>23</v>
      </c>
      <c r="B30" s="7">
        <v>0.01</v>
      </c>
      <c r="C30" s="7">
        <v>0</v>
      </c>
      <c r="D30" s="7">
        <v>259.14</v>
      </c>
      <c r="E30" s="7">
        <v>259.14999999999998</v>
      </c>
      <c r="F30" s="13">
        <f>(E30-E31)/E31</f>
        <v>0.10913759897282248</v>
      </c>
      <c r="G30" s="13">
        <f>E30/$E$65</f>
        <v>1.7850168789653172E-2</v>
      </c>
      <c r="H30" s="7">
        <v>25.5</v>
      </c>
    </row>
    <row r="31" spans="1:8" x14ac:dyDescent="0.3">
      <c r="A31" s="1" t="s">
        <v>11</v>
      </c>
      <c r="B31" s="7">
        <v>0.81</v>
      </c>
      <c r="C31" s="7">
        <v>0</v>
      </c>
      <c r="D31" s="7">
        <v>232.84</v>
      </c>
      <c r="E31" s="7">
        <v>233.65</v>
      </c>
      <c r="F31" s="7"/>
      <c r="G31" s="7"/>
      <c r="H31" s="7"/>
    </row>
    <row r="32" spans="1:8" x14ac:dyDescent="0.3">
      <c r="A32" s="1" t="s">
        <v>24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x14ac:dyDescent="0.3">
      <c r="A33" s="1" t="s">
        <v>11</v>
      </c>
      <c r="B33" s="7">
        <v>0</v>
      </c>
      <c r="C33" s="7">
        <v>0</v>
      </c>
      <c r="D33" s="7">
        <v>0</v>
      </c>
      <c r="E33" s="7">
        <v>0</v>
      </c>
      <c r="F33" s="7"/>
      <c r="G33" s="7"/>
      <c r="H33" s="7"/>
    </row>
    <row r="34" spans="1:8" x14ac:dyDescent="0.3">
      <c r="A34" s="1" t="s">
        <v>25</v>
      </c>
      <c r="B34" s="7">
        <v>0</v>
      </c>
      <c r="C34" s="7">
        <v>0</v>
      </c>
      <c r="D34" s="7">
        <v>7.0000000000000007E-2</v>
      </c>
      <c r="E34" s="7">
        <v>7.0000000000000007E-2</v>
      </c>
      <c r="F34" s="13">
        <f>(E34-E35)/E35</f>
        <v>-0.3</v>
      </c>
      <c r="G34" s="7">
        <v>0</v>
      </c>
      <c r="H34" s="7">
        <v>-0.03</v>
      </c>
    </row>
    <row r="35" spans="1:8" x14ac:dyDescent="0.3">
      <c r="A35" s="1" t="s">
        <v>11</v>
      </c>
      <c r="B35" s="7">
        <v>0</v>
      </c>
      <c r="C35" s="7">
        <v>0</v>
      </c>
      <c r="D35" s="7">
        <v>0.1</v>
      </c>
      <c r="E35" s="7">
        <v>0.1</v>
      </c>
      <c r="F35" s="7"/>
      <c r="G35" s="7"/>
      <c r="H35" s="7"/>
    </row>
    <row r="36" spans="1:8" x14ac:dyDescent="0.3">
      <c r="A36" s="1" t="s">
        <v>26</v>
      </c>
      <c r="B36" s="7">
        <v>1455.7</v>
      </c>
      <c r="C36" s="7">
        <v>0</v>
      </c>
      <c r="D36" s="7">
        <v>38.43</v>
      </c>
      <c r="E36" s="7">
        <v>1494.13</v>
      </c>
      <c r="F36" s="13">
        <f>(E36-E37)/E37</f>
        <v>0.19489295682285296</v>
      </c>
      <c r="G36" s="13">
        <f>E36/$E$65</f>
        <v>0.10291519465052865</v>
      </c>
      <c r="H36" s="7">
        <v>243.7</v>
      </c>
    </row>
    <row r="37" spans="1:8" x14ac:dyDescent="0.3">
      <c r="A37" s="1" t="s">
        <v>11</v>
      </c>
      <c r="B37" s="7">
        <v>1211.6300000000001</v>
      </c>
      <c r="C37" s="7">
        <v>0</v>
      </c>
      <c r="D37" s="7">
        <v>38.799999999999997</v>
      </c>
      <c r="E37" s="7">
        <v>1250.43</v>
      </c>
      <c r="F37" s="7"/>
      <c r="G37" s="7"/>
      <c r="H37" s="7"/>
    </row>
    <row r="38" spans="1:8" x14ac:dyDescent="0.3">
      <c r="A38" s="1" t="s">
        <v>27</v>
      </c>
      <c r="B38" s="7">
        <v>0</v>
      </c>
      <c r="C38" s="7">
        <v>0</v>
      </c>
      <c r="D38" s="7">
        <v>6.94</v>
      </c>
      <c r="E38" s="7">
        <v>6.94</v>
      </c>
      <c r="F38" s="13">
        <f>(E38-E39)/E39</f>
        <v>0.73067331670822966</v>
      </c>
      <c r="G38" s="13">
        <f>E38/$E$65</f>
        <v>4.7802497163879228E-4</v>
      </c>
      <c r="H38" s="7">
        <v>2.93</v>
      </c>
    </row>
    <row r="39" spans="1:8" x14ac:dyDescent="0.3">
      <c r="A39" s="1" t="s">
        <v>11</v>
      </c>
      <c r="B39" s="7">
        <v>0</v>
      </c>
      <c r="C39" s="7">
        <v>0</v>
      </c>
      <c r="D39" s="7">
        <v>4.01</v>
      </c>
      <c r="E39" s="7">
        <v>4.01</v>
      </c>
      <c r="F39" s="7"/>
      <c r="G39" s="7"/>
      <c r="H39" s="7"/>
    </row>
    <row r="40" spans="1:8" x14ac:dyDescent="0.3">
      <c r="A40" s="1" t="s">
        <v>28</v>
      </c>
      <c r="B40" s="7">
        <v>1087.4000000000001</v>
      </c>
      <c r="C40" s="7">
        <v>13.87</v>
      </c>
      <c r="D40" s="7">
        <v>72.27</v>
      </c>
      <c r="E40" s="7">
        <v>1173.54</v>
      </c>
      <c r="F40" s="13">
        <f>(E40-E41)/E41</f>
        <v>3.1030907908840062E-2</v>
      </c>
      <c r="G40" s="13">
        <f>E40/$E$65</f>
        <v>8.0833058388615028E-2</v>
      </c>
      <c r="H40" s="7">
        <v>35.32</v>
      </c>
    </row>
    <row r="41" spans="1:8" x14ac:dyDescent="0.3">
      <c r="A41" s="1" t="s">
        <v>11</v>
      </c>
      <c r="B41" s="7">
        <v>1078.21</v>
      </c>
      <c r="C41" s="7">
        <v>14.98</v>
      </c>
      <c r="D41" s="7">
        <v>45.03</v>
      </c>
      <c r="E41" s="7">
        <v>1138.22</v>
      </c>
      <c r="F41" s="7"/>
      <c r="G41" s="7"/>
      <c r="H41" s="7"/>
    </row>
    <row r="42" spans="1:8" x14ac:dyDescent="0.3">
      <c r="A42" s="1" t="s">
        <v>29</v>
      </c>
      <c r="B42" s="7">
        <v>0</v>
      </c>
      <c r="C42" s="7">
        <v>0</v>
      </c>
      <c r="D42" s="7">
        <v>7.91</v>
      </c>
      <c r="E42" s="7">
        <v>7.91</v>
      </c>
      <c r="F42" s="13">
        <f>(E42-E43)/E43</f>
        <v>0.29037520391517135</v>
      </c>
      <c r="G42" s="13">
        <f>E42/$E$65</f>
        <v>5.4483826018196643E-4</v>
      </c>
      <c r="H42" s="7">
        <v>1.78</v>
      </c>
    </row>
    <row r="43" spans="1:8" x14ac:dyDescent="0.3">
      <c r="A43" s="1" t="s">
        <v>11</v>
      </c>
      <c r="B43" s="7">
        <v>0</v>
      </c>
      <c r="C43" s="7">
        <v>0</v>
      </c>
      <c r="D43" s="7">
        <v>6.13</v>
      </c>
      <c r="E43" s="7">
        <v>6.13</v>
      </c>
      <c r="F43" s="7"/>
      <c r="G43" s="7"/>
      <c r="H43" s="7"/>
    </row>
    <row r="44" spans="1:8" x14ac:dyDescent="0.3">
      <c r="A44" s="1" t="s">
        <v>30</v>
      </c>
      <c r="B44" s="7">
        <v>0</v>
      </c>
      <c r="C44" s="7">
        <v>59.56</v>
      </c>
      <c r="D44" s="7">
        <v>171.65</v>
      </c>
      <c r="E44" s="7">
        <v>231.21</v>
      </c>
      <c r="F44" s="13">
        <f>(E44-E45)/E45</f>
        <v>0.38981726376532816</v>
      </c>
      <c r="G44" s="13">
        <f>E44/$E$65</f>
        <v>1.5925670560894115E-2</v>
      </c>
      <c r="H44" s="7">
        <v>64.849999999999994</v>
      </c>
    </row>
    <row r="45" spans="1:8" x14ac:dyDescent="0.3">
      <c r="A45" s="1" t="s">
        <v>11</v>
      </c>
      <c r="B45" s="7">
        <v>0</v>
      </c>
      <c r="C45" s="7">
        <v>38.799999999999997</v>
      </c>
      <c r="D45" s="7">
        <v>127.56</v>
      </c>
      <c r="E45" s="7">
        <v>166.36</v>
      </c>
      <c r="F45" s="7"/>
      <c r="G45" s="7"/>
      <c r="H45" s="7"/>
    </row>
    <row r="46" spans="1:8" x14ac:dyDescent="0.3">
      <c r="A46" s="1" t="s">
        <v>31</v>
      </c>
      <c r="B46" s="7">
        <v>0</v>
      </c>
      <c r="C46" s="7">
        <v>91.68</v>
      </c>
      <c r="D46" s="7">
        <v>700.46</v>
      </c>
      <c r="E46" s="7">
        <v>792.14</v>
      </c>
      <c r="F46" s="13">
        <f>(E46-E47)/E47</f>
        <v>0.28773937640211983</v>
      </c>
      <c r="G46" s="13">
        <f>E46/$E$65</f>
        <v>5.45623488521546E-2</v>
      </c>
      <c r="H46" s="7">
        <v>177</v>
      </c>
    </row>
    <row r="47" spans="1:8" x14ac:dyDescent="0.3">
      <c r="A47" s="1" t="s">
        <v>11</v>
      </c>
      <c r="B47" s="7">
        <v>0</v>
      </c>
      <c r="C47" s="7">
        <v>47.22</v>
      </c>
      <c r="D47" s="7">
        <v>567.91999999999996</v>
      </c>
      <c r="E47" s="7">
        <v>615.14</v>
      </c>
      <c r="F47" s="7"/>
      <c r="G47" s="7"/>
      <c r="H47" s="7"/>
    </row>
    <row r="48" spans="1:8" x14ac:dyDescent="0.3">
      <c r="A48" s="1" t="s">
        <v>32</v>
      </c>
      <c r="B48" s="7">
        <v>625.66999999999996</v>
      </c>
      <c r="C48" s="7">
        <v>0</v>
      </c>
      <c r="D48" s="7">
        <v>219.22</v>
      </c>
      <c r="E48" s="7">
        <v>844.89</v>
      </c>
      <c r="F48" s="13">
        <f>(E48-E49)/E49</f>
        <v>0.23327202662462768</v>
      </c>
      <c r="G48" s="13">
        <f>E48/$E$65</f>
        <v>5.8195751914682882E-2</v>
      </c>
      <c r="H48" s="7">
        <v>159.81</v>
      </c>
    </row>
    <row r="49" spans="1:8" x14ac:dyDescent="0.3">
      <c r="A49" s="1" t="s">
        <v>11</v>
      </c>
      <c r="B49" s="7">
        <v>450</v>
      </c>
      <c r="C49" s="7">
        <v>0</v>
      </c>
      <c r="D49" s="7">
        <v>235.08</v>
      </c>
      <c r="E49" s="7">
        <v>685.08</v>
      </c>
      <c r="F49" s="7"/>
      <c r="G49" s="7"/>
      <c r="H49" s="7"/>
    </row>
    <row r="50" spans="1:8" x14ac:dyDescent="0.3">
      <c r="A50" s="1" t="s">
        <v>33</v>
      </c>
      <c r="B50" s="7">
        <v>200.47</v>
      </c>
      <c r="C50" s="7">
        <v>0</v>
      </c>
      <c r="D50" s="7">
        <v>261.27999999999997</v>
      </c>
      <c r="E50" s="7">
        <v>461.75</v>
      </c>
      <c r="F50" s="13">
        <f>(E50-E51)/E51</f>
        <v>0.10930930930930931</v>
      </c>
      <c r="G50" s="13">
        <f>E50/$E$65</f>
        <v>3.1805191736918204E-2</v>
      </c>
      <c r="H50" s="7">
        <v>45.5</v>
      </c>
    </row>
    <row r="51" spans="1:8" x14ac:dyDescent="0.3">
      <c r="A51" s="1" t="s">
        <v>11</v>
      </c>
      <c r="B51" s="7">
        <v>200.44</v>
      </c>
      <c r="C51" s="7">
        <v>0</v>
      </c>
      <c r="D51" s="7">
        <v>215.81</v>
      </c>
      <c r="E51" s="7">
        <v>416.25</v>
      </c>
      <c r="F51" s="7"/>
      <c r="G51" s="7"/>
      <c r="H51" s="7"/>
    </row>
    <row r="52" spans="1:8" x14ac:dyDescent="0.3">
      <c r="A52" s="1" t="s">
        <v>34</v>
      </c>
      <c r="B52" s="7">
        <v>546.86</v>
      </c>
      <c r="C52" s="7">
        <v>7.11</v>
      </c>
      <c r="D52" s="7">
        <v>25.9</v>
      </c>
      <c r="E52" s="7">
        <v>579.87</v>
      </c>
      <c r="F52" s="13">
        <f>(E52-E53)/E53</f>
        <v>6.9338152580817713E-2</v>
      </c>
      <c r="G52" s="13">
        <f>E52/$E$65</f>
        <v>3.9941259409825139E-2</v>
      </c>
      <c r="H52" s="7">
        <v>37.6</v>
      </c>
    </row>
    <row r="53" spans="1:8" x14ac:dyDescent="0.3">
      <c r="A53" s="1" t="s">
        <v>11</v>
      </c>
      <c r="B53" s="7">
        <v>518.41</v>
      </c>
      <c r="C53" s="7">
        <v>5.15</v>
      </c>
      <c r="D53" s="7">
        <v>18.71</v>
      </c>
      <c r="E53" s="7">
        <v>542.27</v>
      </c>
      <c r="F53" s="7"/>
      <c r="G53" s="7"/>
      <c r="H53" s="7"/>
    </row>
    <row r="54" spans="1:8" x14ac:dyDescent="0.3">
      <c r="A54" s="3" t="s">
        <v>35</v>
      </c>
      <c r="B54" s="6">
        <f t="shared" ref="B54:E54" si="0">SUM(B4+B6+B8+B10+B12+B14+B16+B18+B20+B22+B24+B26+B28+B30+B32+B34+B36+B38+B40+B42+B44+B46+B48+B50+B52)</f>
        <v>7675.42</v>
      </c>
      <c r="C54" s="6">
        <f t="shared" si="0"/>
        <v>297.31000000000006</v>
      </c>
      <c r="D54" s="6">
        <f t="shared" si="0"/>
        <v>3289.4999999999995</v>
      </c>
      <c r="E54" s="6">
        <f t="shared" si="0"/>
        <v>11262.229999999998</v>
      </c>
      <c r="F54" s="14">
        <f>(E54-E55)/E55</f>
        <v>0.15907942444473439</v>
      </c>
      <c r="G54" s="14">
        <f>E54/$E$65</f>
        <v>0.77573878621607417</v>
      </c>
      <c r="H54" s="6">
        <f t="shared" ref="H54" si="1">SUM(H4+H6+H8+H10+H12+H14+H16+H18+H20+H22+H24+H26+H28+H30+H32+H34+H36+H38+H40+H42+H44+H46+H48+H50+H52)</f>
        <v>1545.6999999999998</v>
      </c>
    </row>
    <row r="55" spans="1:8" x14ac:dyDescent="0.3">
      <c r="A55" s="1" t="s">
        <v>36</v>
      </c>
      <c r="B55" s="9">
        <f>SUM(B5+B7+B9+B11+B13+B15+B17+B19+B21+B23+B25+B27+B29+B31+B33+B35+B37+B39+B41+B43+B45+B47+B49+B51+B53)</f>
        <v>6820.32</v>
      </c>
      <c r="C55" s="9">
        <f t="shared" ref="C55:E55" si="2">SUM(C5+C7+C9+C11+C13+C15+C17+C19+C21+C23+C25+C27+C29+C31+C33+C35+C37+C39+C41+C43+C45+C47+C49+C51+C53)</f>
        <v>206.21</v>
      </c>
      <c r="D55" s="9">
        <f t="shared" si="2"/>
        <v>2689.9999999999995</v>
      </c>
      <c r="E55" s="9">
        <f t="shared" si="2"/>
        <v>9716.5300000000025</v>
      </c>
      <c r="F55" s="7"/>
      <c r="G55" s="7"/>
      <c r="H55" s="7"/>
    </row>
    <row r="56" spans="1:8" x14ac:dyDescent="0.3">
      <c r="A56" s="1" t="s">
        <v>37</v>
      </c>
      <c r="B56" s="8">
        <f>(B54-B55)/B55</f>
        <v>0.12537534895723373</v>
      </c>
      <c r="C56" s="8">
        <f t="shared" ref="C56:E56" si="3">(C54-C55)/C55</f>
        <v>0.44178264875612261</v>
      </c>
      <c r="D56" s="8">
        <f t="shared" si="3"/>
        <v>0.22286245353159856</v>
      </c>
      <c r="E56" s="8">
        <f t="shared" si="3"/>
        <v>0.15907942444473439</v>
      </c>
      <c r="F56" s="7"/>
      <c r="G56" s="7"/>
      <c r="H56" s="7"/>
    </row>
    <row r="57" spans="1:8" x14ac:dyDescent="0.3">
      <c r="A57" s="3" t="s">
        <v>56</v>
      </c>
      <c r="B57" s="7"/>
      <c r="C57" s="7"/>
      <c r="D57" s="7"/>
      <c r="E57" s="7"/>
      <c r="F57" s="7"/>
      <c r="G57" s="7"/>
      <c r="H57" s="7"/>
    </row>
    <row r="58" spans="1:8" x14ac:dyDescent="0.3">
      <c r="A58" s="1" t="s">
        <v>57</v>
      </c>
      <c r="B58" s="7">
        <v>2745.06</v>
      </c>
      <c r="C58" s="7">
        <v>0</v>
      </c>
      <c r="D58" s="7">
        <v>28.73</v>
      </c>
      <c r="E58" s="7">
        <v>2773.79</v>
      </c>
      <c r="F58" s="13">
        <f>(E58-E59)/E59</f>
        <v>4.6235492473248034E-2</v>
      </c>
      <c r="G58" s="13">
        <f>E58/$E$65</f>
        <v>0.19105776456512472</v>
      </c>
      <c r="H58" s="7">
        <v>122.58</v>
      </c>
    </row>
    <row r="59" spans="1:8" x14ac:dyDescent="0.3">
      <c r="A59" s="1" t="s">
        <v>11</v>
      </c>
      <c r="B59" s="7">
        <v>2645.33</v>
      </c>
      <c r="C59" s="7">
        <v>0</v>
      </c>
      <c r="D59" s="7">
        <v>5.88</v>
      </c>
      <c r="E59" s="7">
        <v>2651.21</v>
      </c>
      <c r="F59" s="7"/>
      <c r="G59" s="7"/>
      <c r="H59" s="7"/>
    </row>
    <row r="60" spans="1:8" x14ac:dyDescent="0.3">
      <c r="A60" s="1" t="s">
        <v>58</v>
      </c>
      <c r="B60" s="7">
        <v>0</v>
      </c>
      <c r="C60" s="7">
        <v>482.05</v>
      </c>
      <c r="D60" s="7">
        <v>0</v>
      </c>
      <c r="E60" s="7">
        <v>482.05</v>
      </c>
      <c r="F60" s="13">
        <f>(E60-E61)/E61</f>
        <v>0.16055951463790447</v>
      </c>
      <c r="G60" s="13">
        <f>E60/$E$65</f>
        <v>3.3203449218801126E-2</v>
      </c>
      <c r="H60" s="7">
        <v>66.69</v>
      </c>
    </row>
    <row r="61" spans="1:8" x14ac:dyDescent="0.3">
      <c r="A61" s="1" t="s">
        <v>11</v>
      </c>
      <c r="B61" s="7">
        <v>0</v>
      </c>
      <c r="C61" s="7">
        <v>415.36</v>
      </c>
      <c r="D61" s="7">
        <v>0</v>
      </c>
      <c r="E61" s="7">
        <v>415.36</v>
      </c>
      <c r="F61" s="7"/>
      <c r="G61" s="7"/>
      <c r="H61" s="7"/>
    </row>
    <row r="62" spans="1:8" x14ac:dyDescent="0.3">
      <c r="A62" s="3" t="s">
        <v>59</v>
      </c>
      <c r="B62" s="11">
        <f>SUM(B58+B60)</f>
        <v>2745.06</v>
      </c>
      <c r="C62" s="11">
        <f>SUM(C58+C60)</f>
        <v>482.05</v>
      </c>
      <c r="D62" s="11">
        <f>SUM(D58+D60)</f>
        <v>28.73</v>
      </c>
      <c r="E62" s="11">
        <f>SUM(E58+E60)</f>
        <v>3255.84</v>
      </c>
      <c r="F62" s="14">
        <f>(E62-E63)/E63</f>
        <v>6.1720423795967469E-2</v>
      </c>
      <c r="G62" s="14">
        <f>E62/$E$65</f>
        <v>0.22426121378392586</v>
      </c>
      <c r="H62" s="11">
        <f>SUM(H58+H60)</f>
        <v>189.26999999999998</v>
      </c>
    </row>
    <row r="63" spans="1:8" x14ac:dyDescent="0.3">
      <c r="A63" s="1" t="s">
        <v>36</v>
      </c>
      <c r="B63" s="7">
        <v>2645.33</v>
      </c>
      <c r="C63" s="7">
        <v>415.36</v>
      </c>
      <c r="D63" s="7">
        <v>5.88</v>
      </c>
      <c r="E63" s="7">
        <v>3066.57</v>
      </c>
      <c r="F63" s="7"/>
      <c r="G63" s="7"/>
      <c r="H63" s="7"/>
    </row>
    <row r="64" spans="1:8" x14ac:dyDescent="0.3">
      <c r="A64" s="1" t="s">
        <v>37</v>
      </c>
      <c r="B64" s="8">
        <f>(B62-B63)/B63</f>
        <v>3.7700400328125425E-2</v>
      </c>
      <c r="C64" s="8">
        <f>(C62-C63)/C63</f>
        <v>0.16055951463790447</v>
      </c>
      <c r="D64" s="8">
        <f>(D62-D63)/D63</f>
        <v>3.8860544217687076</v>
      </c>
      <c r="E64" s="8">
        <f>(E62-E63)/E63</f>
        <v>6.1720423795967469E-2</v>
      </c>
      <c r="F64" s="7"/>
      <c r="G64" s="7"/>
      <c r="H64" s="7"/>
    </row>
    <row r="65" spans="1:8" x14ac:dyDescent="0.3">
      <c r="A65" s="3" t="s">
        <v>46</v>
      </c>
      <c r="B65" s="6">
        <f>SUM(B54+B62)</f>
        <v>10420.48</v>
      </c>
      <c r="C65" s="6">
        <f>SUM(C54+C62)</f>
        <v>779.36000000000013</v>
      </c>
      <c r="D65" s="6">
        <f>SUM(D54+D62)</f>
        <v>3318.2299999999996</v>
      </c>
      <c r="E65" s="6">
        <f>SUM(E54+E62)</f>
        <v>14518.069999999998</v>
      </c>
      <c r="F65" s="14">
        <f>(E65-E66)/E66</f>
        <v>0.13572372898592652</v>
      </c>
      <c r="G65" s="14">
        <f>E65/$E$65</f>
        <v>1</v>
      </c>
      <c r="H65" s="6">
        <f>SUM(H54+H62)</f>
        <v>1734.9699999999998</v>
      </c>
    </row>
    <row r="66" spans="1:8" x14ac:dyDescent="0.3">
      <c r="A66" s="1" t="s">
        <v>36</v>
      </c>
      <c r="B66" s="7">
        <v>9465.65</v>
      </c>
      <c r="C66" s="7">
        <v>621.57000000000005</v>
      </c>
      <c r="D66" s="7">
        <v>2695.88</v>
      </c>
      <c r="E66" s="7">
        <v>12783.1</v>
      </c>
      <c r="F66" s="7"/>
      <c r="G66" s="7"/>
      <c r="H66" s="7"/>
    </row>
    <row r="67" spans="1:8" x14ac:dyDescent="0.3">
      <c r="A67" s="1" t="s">
        <v>37</v>
      </c>
      <c r="B67" s="13">
        <f>(B65-B66)/B66</f>
        <v>0.10087315715244066</v>
      </c>
      <c r="C67" s="13">
        <f>(C65-C66)/C66</f>
        <v>0.25385716813874554</v>
      </c>
      <c r="D67" s="13">
        <f>(D65-D66)/D66</f>
        <v>0.23085226345386273</v>
      </c>
      <c r="E67" s="13">
        <f>(E65-E66)/E66</f>
        <v>0.13572372898592652</v>
      </c>
      <c r="F67" s="7"/>
      <c r="G67" s="7"/>
      <c r="H67" s="7"/>
    </row>
    <row r="68" spans="1:8" x14ac:dyDescent="0.3">
      <c r="A68" s="1" t="s">
        <v>47</v>
      </c>
      <c r="B68" s="13">
        <f>B65/$E$65</f>
        <v>0.71775931649317026</v>
      </c>
      <c r="C68" s="13">
        <f t="shared" ref="C68:E68" si="4">C65/$E$65</f>
        <v>5.3682066555678559E-2</v>
      </c>
      <c r="D68" s="13">
        <f t="shared" si="4"/>
        <v>0.22855861695115123</v>
      </c>
      <c r="E68" s="13">
        <f t="shared" si="4"/>
        <v>1</v>
      </c>
      <c r="F68" s="7"/>
      <c r="G68" s="7"/>
      <c r="H68" s="7"/>
    </row>
    <row r="69" spans="1:8" x14ac:dyDescent="0.3">
      <c r="A69" s="1" t="s">
        <v>48</v>
      </c>
      <c r="B69" s="13">
        <f>B66/$E$66</f>
        <v>0.74048157332728359</v>
      </c>
      <c r="C69" s="13">
        <f t="shared" ref="C69:E69" si="5">C66/$E$66</f>
        <v>4.8624355594495863E-2</v>
      </c>
      <c r="D69" s="13">
        <f t="shared" si="5"/>
        <v>0.21089407107822047</v>
      </c>
      <c r="E69" s="13">
        <f t="shared" si="5"/>
        <v>1</v>
      </c>
      <c r="F69" s="7"/>
      <c r="G69" s="7"/>
      <c r="H69" s="7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6"/>
  <sheetViews>
    <sheetView tabSelected="1" workbookViewId="0">
      <selection sqref="A1:R1"/>
    </sheetView>
  </sheetViews>
  <sheetFormatPr defaultRowHeight="14.4" x14ac:dyDescent="0.3"/>
  <cols>
    <col min="1" max="1" width="31.77734375" customWidth="1"/>
    <col min="2" max="2" width="10.77734375" customWidth="1"/>
    <col min="3" max="3" width="11.21875" customWidth="1"/>
    <col min="4" max="4" width="12.44140625" customWidth="1"/>
    <col min="5" max="5" width="9.5546875" customWidth="1"/>
    <col min="6" max="6" width="10.77734375" customWidth="1"/>
    <col min="7" max="7" width="11.21875" customWidth="1"/>
    <col min="8" max="8" width="11.109375" customWidth="1"/>
    <col min="9" max="10" width="10.21875" customWidth="1"/>
    <col min="11" max="11" width="8.109375" customWidth="1"/>
    <col min="12" max="12" width="9.44140625" customWidth="1"/>
    <col min="13" max="13" width="9.5546875" customWidth="1"/>
    <col min="14" max="14" width="11" customWidth="1"/>
    <col min="15" max="15" width="12.33203125" customWidth="1"/>
    <col min="16" max="16" width="10.21875" customWidth="1"/>
    <col min="17" max="17" width="9" bestFit="1" customWidth="1"/>
    <col min="18" max="18" width="11.109375" customWidth="1"/>
  </cols>
  <sheetData>
    <row r="1" spans="1:18" ht="25.8" customHeigh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29.4" customHeight="1" x14ac:dyDescent="0.3">
      <c r="A2" s="16"/>
      <c r="B2" s="2" t="s">
        <v>60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" t="s">
        <v>66</v>
      </c>
      <c r="I2" s="2" t="s">
        <v>67</v>
      </c>
      <c r="J2" s="2" t="s">
        <v>68</v>
      </c>
      <c r="K2" s="2" t="s">
        <v>69</v>
      </c>
      <c r="L2" s="2" t="s">
        <v>70</v>
      </c>
      <c r="M2" s="2" t="s">
        <v>71</v>
      </c>
      <c r="N2" s="2" t="s">
        <v>72</v>
      </c>
      <c r="O2" s="2" t="s">
        <v>5</v>
      </c>
      <c r="P2" s="2" t="s">
        <v>6</v>
      </c>
      <c r="Q2" s="2" t="s">
        <v>7</v>
      </c>
      <c r="R2" s="2" t="s">
        <v>8</v>
      </c>
    </row>
    <row r="3" spans="1:18" x14ac:dyDescent="0.3">
      <c r="A3" s="3" t="s">
        <v>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3">
      <c r="A4" s="1" t="s">
        <v>10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361.67</v>
      </c>
      <c r="H4" s="7">
        <v>133.97</v>
      </c>
      <c r="I4" s="7">
        <v>227.7</v>
      </c>
      <c r="J4" s="7">
        <v>432.75</v>
      </c>
      <c r="K4" s="7">
        <v>0</v>
      </c>
      <c r="L4" s="7">
        <v>36.76</v>
      </c>
      <c r="M4" s="7">
        <v>4.2</v>
      </c>
      <c r="N4" s="7">
        <v>28.93</v>
      </c>
      <c r="O4" s="7">
        <v>864.31</v>
      </c>
      <c r="P4" s="13">
        <f>(O4-O5)/O5</f>
        <v>0.20350618246630275</v>
      </c>
      <c r="Q4" s="13">
        <f>O4/$O$81</f>
        <v>6.8408917070007878E-3</v>
      </c>
      <c r="R4" s="7">
        <v>146.15</v>
      </c>
    </row>
    <row r="5" spans="1:18" x14ac:dyDescent="0.3">
      <c r="A5" s="1" t="s">
        <v>11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277.25</v>
      </c>
      <c r="H5" s="7">
        <v>101.93</v>
      </c>
      <c r="I5" s="7">
        <v>175.33</v>
      </c>
      <c r="J5" s="7">
        <v>375.52</v>
      </c>
      <c r="K5" s="7">
        <v>0</v>
      </c>
      <c r="L5" s="7">
        <v>41.45</v>
      </c>
      <c r="M5" s="7">
        <v>3.67</v>
      </c>
      <c r="N5" s="7">
        <v>20.260000000000002</v>
      </c>
      <c r="O5" s="7">
        <v>718.16</v>
      </c>
      <c r="P5" s="7"/>
      <c r="Q5" s="7"/>
      <c r="R5" s="7"/>
    </row>
    <row r="6" spans="1:18" x14ac:dyDescent="0.3">
      <c r="A6" s="1" t="s">
        <v>12</v>
      </c>
      <c r="B6" s="7">
        <v>1370.42</v>
      </c>
      <c r="C6" s="7">
        <v>158.09</v>
      </c>
      <c r="D6" s="7">
        <v>144.96</v>
      </c>
      <c r="E6" s="7">
        <v>13.13</v>
      </c>
      <c r="F6" s="7">
        <v>198.1</v>
      </c>
      <c r="G6" s="7">
        <v>2431.6799999999998</v>
      </c>
      <c r="H6" s="7">
        <v>1281.55</v>
      </c>
      <c r="I6" s="7">
        <v>1150.1300000000001</v>
      </c>
      <c r="J6" s="7">
        <v>3088.99</v>
      </c>
      <c r="K6" s="7">
        <v>6.33</v>
      </c>
      <c r="L6" s="7">
        <v>377.39</v>
      </c>
      <c r="M6" s="7">
        <v>115.25</v>
      </c>
      <c r="N6" s="7">
        <v>1121.72</v>
      </c>
      <c r="O6" s="7">
        <v>8867.9699999999993</v>
      </c>
      <c r="P6" s="13">
        <f>(O6-O7)/O7</f>
        <v>-3.9102422406282998E-2</v>
      </c>
      <c r="Q6" s="13">
        <f>O6/$O$81</f>
        <v>7.0188731393749676E-2</v>
      </c>
      <c r="R6" s="7">
        <v>-360.87</v>
      </c>
    </row>
    <row r="7" spans="1:18" x14ac:dyDescent="0.3">
      <c r="A7" s="1" t="s">
        <v>11</v>
      </c>
      <c r="B7" s="7">
        <v>1180.5899999999999</v>
      </c>
      <c r="C7" s="7">
        <v>152.96</v>
      </c>
      <c r="D7" s="7">
        <v>140.12</v>
      </c>
      <c r="E7" s="7">
        <v>12.84</v>
      </c>
      <c r="F7" s="7">
        <v>194.88</v>
      </c>
      <c r="G7" s="7">
        <v>2294.0700000000002</v>
      </c>
      <c r="H7" s="7">
        <v>1083.97</v>
      </c>
      <c r="I7" s="7">
        <v>1210.1099999999999</v>
      </c>
      <c r="J7" s="7">
        <v>3867.27</v>
      </c>
      <c r="K7" s="7">
        <v>8.2100000000000009</v>
      </c>
      <c r="L7" s="7">
        <v>328.96</v>
      </c>
      <c r="M7" s="7">
        <v>111.03</v>
      </c>
      <c r="N7" s="7">
        <v>1090.8599999999999</v>
      </c>
      <c r="O7" s="7">
        <v>9228.84</v>
      </c>
      <c r="P7" s="7"/>
      <c r="Q7" s="7"/>
      <c r="R7" s="7"/>
    </row>
    <row r="8" spans="1:18" x14ac:dyDescent="0.3">
      <c r="A8" s="1" t="s">
        <v>13</v>
      </c>
      <c r="B8" s="7">
        <v>348.21</v>
      </c>
      <c r="C8" s="7">
        <v>69.739999999999995</v>
      </c>
      <c r="D8" s="7">
        <v>60.49</v>
      </c>
      <c r="E8" s="7">
        <v>9.26</v>
      </c>
      <c r="F8" s="7">
        <v>18.89</v>
      </c>
      <c r="G8" s="7">
        <v>1987.07</v>
      </c>
      <c r="H8" s="7">
        <v>832.71</v>
      </c>
      <c r="I8" s="7">
        <v>1154.3599999999999</v>
      </c>
      <c r="J8" s="7">
        <v>452.95</v>
      </c>
      <c r="K8" s="7">
        <v>0</v>
      </c>
      <c r="L8" s="7">
        <v>13.89</v>
      </c>
      <c r="M8" s="7">
        <v>157.79</v>
      </c>
      <c r="N8" s="7">
        <v>286.02</v>
      </c>
      <c r="O8" s="7">
        <v>3334.57</v>
      </c>
      <c r="P8" s="13">
        <f>(O8-O9)/O9</f>
        <v>0.11825897992239937</v>
      </c>
      <c r="Q8" s="13">
        <f>O8/$O$81</f>
        <v>2.6392651085158821E-2</v>
      </c>
      <c r="R8" s="7">
        <v>352.64</v>
      </c>
    </row>
    <row r="9" spans="1:18" x14ac:dyDescent="0.3">
      <c r="A9" s="1" t="s">
        <v>11</v>
      </c>
      <c r="B9" s="7">
        <v>331.31</v>
      </c>
      <c r="C9" s="7">
        <v>64.209999999999994</v>
      </c>
      <c r="D9" s="7">
        <v>57.6</v>
      </c>
      <c r="E9" s="7">
        <v>6.61</v>
      </c>
      <c r="F9" s="7">
        <v>16.89</v>
      </c>
      <c r="G9" s="7">
        <v>1874.77</v>
      </c>
      <c r="H9" s="7">
        <v>793.59</v>
      </c>
      <c r="I9" s="7">
        <v>1081.17</v>
      </c>
      <c r="J9" s="7">
        <v>320.61</v>
      </c>
      <c r="K9" s="7">
        <v>0</v>
      </c>
      <c r="L9" s="7">
        <v>9.5500000000000007</v>
      </c>
      <c r="M9" s="7">
        <v>153.74</v>
      </c>
      <c r="N9" s="7">
        <v>210.86</v>
      </c>
      <c r="O9" s="7">
        <v>2981.93</v>
      </c>
      <c r="P9" s="7"/>
      <c r="Q9" s="7"/>
      <c r="R9" s="7"/>
    </row>
    <row r="10" spans="1:18" x14ac:dyDescent="0.3">
      <c r="A10" s="1" t="s">
        <v>74</v>
      </c>
      <c r="B10" s="7">
        <v>26.35</v>
      </c>
      <c r="C10" s="7">
        <v>0.77</v>
      </c>
      <c r="D10" s="7">
        <v>0.77</v>
      </c>
      <c r="E10" s="7">
        <v>0</v>
      </c>
      <c r="F10" s="7">
        <v>1.44</v>
      </c>
      <c r="G10" s="7">
        <v>197.62</v>
      </c>
      <c r="H10" s="7">
        <v>104.91</v>
      </c>
      <c r="I10" s="7">
        <v>92.72</v>
      </c>
      <c r="J10" s="7">
        <v>154.99</v>
      </c>
      <c r="K10" s="7">
        <v>0</v>
      </c>
      <c r="L10" s="7">
        <v>0.03</v>
      </c>
      <c r="M10" s="7">
        <v>10.82</v>
      </c>
      <c r="N10" s="7">
        <v>0.69</v>
      </c>
      <c r="O10" s="7">
        <v>392.72</v>
      </c>
      <c r="P10" s="13">
        <f>(O10-O11)/O11</f>
        <v>0.45123979158198146</v>
      </c>
      <c r="Q10" s="13">
        <f>O10/$O$81</f>
        <v>3.1083233922705395E-3</v>
      </c>
      <c r="R10" s="7">
        <v>122.11</v>
      </c>
    </row>
    <row r="11" spans="1:18" x14ac:dyDescent="0.3">
      <c r="A11" s="1" t="s">
        <v>11</v>
      </c>
      <c r="B11" s="7">
        <v>18.87</v>
      </c>
      <c r="C11" s="7">
        <v>0.54</v>
      </c>
      <c r="D11" s="7">
        <v>0.54</v>
      </c>
      <c r="E11" s="7">
        <v>0</v>
      </c>
      <c r="F11" s="7">
        <v>1.67</v>
      </c>
      <c r="G11" s="7">
        <v>118.83</v>
      </c>
      <c r="H11" s="7">
        <v>66.7</v>
      </c>
      <c r="I11" s="7">
        <v>52.13</v>
      </c>
      <c r="J11" s="7">
        <v>111.38</v>
      </c>
      <c r="K11" s="7">
        <v>0</v>
      </c>
      <c r="L11" s="7">
        <v>0.02</v>
      </c>
      <c r="M11" s="7">
        <v>18.7</v>
      </c>
      <c r="N11" s="7">
        <v>0.6</v>
      </c>
      <c r="O11" s="7">
        <v>270.61</v>
      </c>
      <c r="P11" s="7"/>
      <c r="Q11" s="7"/>
      <c r="R11" s="7"/>
    </row>
    <row r="12" spans="1:18" x14ac:dyDescent="0.3">
      <c r="A12" s="1" t="s">
        <v>14</v>
      </c>
      <c r="B12" s="7">
        <v>298.31</v>
      </c>
      <c r="C12" s="7">
        <v>62.47</v>
      </c>
      <c r="D12" s="7">
        <v>62.47</v>
      </c>
      <c r="E12" s="7">
        <v>0</v>
      </c>
      <c r="F12" s="7">
        <v>46.55</v>
      </c>
      <c r="G12" s="7">
        <v>779.66</v>
      </c>
      <c r="H12" s="7">
        <v>341.61</v>
      </c>
      <c r="I12" s="7">
        <v>438.05</v>
      </c>
      <c r="J12" s="7">
        <v>978.91</v>
      </c>
      <c r="K12" s="7">
        <v>0</v>
      </c>
      <c r="L12" s="7">
        <v>28.57</v>
      </c>
      <c r="M12" s="7">
        <v>55.07</v>
      </c>
      <c r="N12" s="7">
        <v>163.53</v>
      </c>
      <c r="O12" s="7">
        <v>2413.0700000000002</v>
      </c>
      <c r="P12" s="13">
        <f>(O12-O13)/O13</f>
        <v>0.2548531193609952</v>
      </c>
      <c r="Q12" s="13">
        <f>O12/$O$81</f>
        <v>1.9099108596929797E-2</v>
      </c>
      <c r="R12" s="7">
        <v>490.08</v>
      </c>
    </row>
    <row r="13" spans="1:18" x14ac:dyDescent="0.3">
      <c r="A13" s="1" t="s">
        <v>11</v>
      </c>
      <c r="B13" s="7">
        <v>268.62</v>
      </c>
      <c r="C13" s="7">
        <v>47.62</v>
      </c>
      <c r="D13" s="7">
        <v>47.62</v>
      </c>
      <c r="E13" s="7">
        <v>0</v>
      </c>
      <c r="F13" s="7">
        <v>34.99</v>
      </c>
      <c r="G13" s="7">
        <v>795.05</v>
      </c>
      <c r="H13" s="7">
        <v>357.17</v>
      </c>
      <c r="I13" s="7">
        <v>437.88</v>
      </c>
      <c r="J13" s="7">
        <v>511.86</v>
      </c>
      <c r="K13" s="7">
        <v>-0.02</v>
      </c>
      <c r="L13" s="7">
        <v>28.97</v>
      </c>
      <c r="M13" s="7">
        <v>60.74</v>
      </c>
      <c r="N13" s="7">
        <v>175.16</v>
      </c>
      <c r="O13" s="7">
        <v>1922.99</v>
      </c>
      <c r="P13" s="7"/>
      <c r="Q13" s="7"/>
      <c r="R13" s="7"/>
    </row>
    <row r="14" spans="1:18" x14ac:dyDescent="0.3">
      <c r="A14" s="1" t="s">
        <v>15</v>
      </c>
      <c r="B14" s="7">
        <v>292.88</v>
      </c>
      <c r="C14" s="7">
        <v>30.91</v>
      </c>
      <c r="D14" s="7">
        <v>30.91</v>
      </c>
      <c r="E14" s="7">
        <v>0</v>
      </c>
      <c r="F14" s="7">
        <v>47.44</v>
      </c>
      <c r="G14" s="7">
        <v>2261.61</v>
      </c>
      <c r="H14" s="7">
        <v>894.26</v>
      </c>
      <c r="I14" s="7">
        <v>1367.35</v>
      </c>
      <c r="J14" s="7">
        <v>579.25</v>
      </c>
      <c r="K14" s="7">
        <v>0</v>
      </c>
      <c r="L14" s="7">
        <v>57.73</v>
      </c>
      <c r="M14" s="7">
        <v>317.68</v>
      </c>
      <c r="N14" s="7">
        <v>94.76</v>
      </c>
      <c r="O14" s="7">
        <v>3682.26</v>
      </c>
      <c r="P14" s="13">
        <f>(O14-O15)/O15</f>
        <v>0.12741111777889372</v>
      </c>
      <c r="Q14" s="13">
        <f>O14/$O$81</f>
        <v>2.9144568380581881E-2</v>
      </c>
      <c r="R14" s="7">
        <v>416.14</v>
      </c>
    </row>
    <row r="15" spans="1:18" x14ac:dyDescent="0.3">
      <c r="A15" s="1" t="s">
        <v>11</v>
      </c>
      <c r="B15" s="7">
        <v>272.98</v>
      </c>
      <c r="C15" s="7">
        <v>25.89</v>
      </c>
      <c r="D15" s="7">
        <v>25.1</v>
      </c>
      <c r="E15" s="7">
        <v>0.79</v>
      </c>
      <c r="F15" s="7">
        <v>36.4</v>
      </c>
      <c r="G15" s="7">
        <v>2112.77</v>
      </c>
      <c r="H15" s="7">
        <v>723.39</v>
      </c>
      <c r="I15" s="7">
        <v>1389.37</v>
      </c>
      <c r="J15" s="7">
        <v>576.42999999999995</v>
      </c>
      <c r="K15" s="7">
        <v>0</v>
      </c>
      <c r="L15" s="7">
        <v>53.16</v>
      </c>
      <c r="M15" s="7">
        <v>128.35</v>
      </c>
      <c r="N15" s="7">
        <v>60.15</v>
      </c>
      <c r="O15" s="7">
        <v>3266.12</v>
      </c>
      <c r="P15" s="7"/>
      <c r="Q15" s="7"/>
      <c r="R15" s="7"/>
    </row>
    <row r="16" spans="1:18" x14ac:dyDescent="0.3">
      <c r="A16" s="1" t="s">
        <v>16</v>
      </c>
      <c r="B16" s="7">
        <v>1078.27</v>
      </c>
      <c r="C16" s="7">
        <v>87.33</v>
      </c>
      <c r="D16" s="7">
        <v>77.760000000000005</v>
      </c>
      <c r="E16" s="7">
        <v>9.57</v>
      </c>
      <c r="F16" s="7">
        <v>150.43</v>
      </c>
      <c r="G16" s="7">
        <v>1475.09</v>
      </c>
      <c r="H16" s="7">
        <v>966.45</v>
      </c>
      <c r="I16" s="7">
        <v>508.63</v>
      </c>
      <c r="J16" s="7">
        <v>2536.4299999999998</v>
      </c>
      <c r="K16" s="7">
        <v>8.3000000000000007</v>
      </c>
      <c r="L16" s="7">
        <v>345.37</v>
      </c>
      <c r="M16" s="7">
        <v>189.5</v>
      </c>
      <c r="N16" s="7">
        <v>1277.82</v>
      </c>
      <c r="O16" s="7">
        <v>7148.53</v>
      </c>
      <c r="P16" s="13">
        <f>(O16-O17)/O17</f>
        <v>3.7549602166674897E-2</v>
      </c>
      <c r="Q16" s="13">
        <f>O16/$O$81</f>
        <v>5.6579606384568437E-2</v>
      </c>
      <c r="R16" s="7">
        <v>258.70999999999998</v>
      </c>
    </row>
    <row r="17" spans="1:18" x14ac:dyDescent="0.3">
      <c r="A17" s="1" t="s">
        <v>11</v>
      </c>
      <c r="B17" s="7">
        <v>932.57</v>
      </c>
      <c r="C17" s="7">
        <v>104.94</v>
      </c>
      <c r="D17" s="7">
        <v>93.98</v>
      </c>
      <c r="E17" s="7">
        <v>10.96</v>
      </c>
      <c r="F17" s="7">
        <v>121.54</v>
      </c>
      <c r="G17" s="7">
        <v>1658.31</v>
      </c>
      <c r="H17" s="7">
        <v>779.59</v>
      </c>
      <c r="I17" s="7">
        <v>878.71</v>
      </c>
      <c r="J17" s="7">
        <v>2117.85</v>
      </c>
      <c r="K17" s="7">
        <v>6.86</v>
      </c>
      <c r="L17" s="7">
        <v>314.37</v>
      </c>
      <c r="M17" s="7">
        <v>282.48</v>
      </c>
      <c r="N17" s="7">
        <v>1350.91</v>
      </c>
      <c r="O17" s="7">
        <v>6889.82</v>
      </c>
      <c r="P17" s="7"/>
      <c r="Q17" s="7"/>
      <c r="R17" s="7"/>
    </row>
    <row r="18" spans="1:18" x14ac:dyDescent="0.3">
      <c r="A18" s="1" t="s">
        <v>17</v>
      </c>
      <c r="B18" s="7">
        <v>1762.97</v>
      </c>
      <c r="C18" s="7">
        <v>473.5</v>
      </c>
      <c r="D18" s="7">
        <v>420.69</v>
      </c>
      <c r="E18" s="7">
        <v>52.81</v>
      </c>
      <c r="F18" s="7">
        <v>450.16</v>
      </c>
      <c r="G18" s="7">
        <v>4074.83</v>
      </c>
      <c r="H18" s="7">
        <v>2092.5</v>
      </c>
      <c r="I18" s="7">
        <v>1982.33</v>
      </c>
      <c r="J18" s="7">
        <v>3528.03</v>
      </c>
      <c r="K18" s="7">
        <v>69.64</v>
      </c>
      <c r="L18" s="7">
        <v>486.09</v>
      </c>
      <c r="M18" s="7">
        <v>284.14999999999998</v>
      </c>
      <c r="N18" s="7">
        <v>1461</v>
      </c>
      <c r="O18" s="7">
        <v>12590.37</v>
      </c>
      <c r="P18" s="13">
        <f>(O18-O19)/O19</f>
        <v>0.17477508243711551</v>
      </c>
      <c r="Q18" s="13">
        <f>O18/$O$81</f>
        <v>9.9651002211095005E-2</v>
      </c>
      <c r="R18" s="7">
        <v>1873.11</v>
      </c>
    </row>
    <row r="19" spans="1:18" x14ac:dyDescent="0.3">
      <c r="A19" s="1" t="s">
        <v>11</v>
      </c>
      <c r="B19" s="7">
        <v>1713.45</v>
      </c>
      <c r="C19" s="7">
        <v>384.13</v>
      </c>
      <c r="D19" s="7">
        <v>353.27</v>
      </c>
      <c r="E19" s="7">
        <v>30.86</v>
      </c>
      <c r="F19" s="7">
        <v>417.01</v>
      </c>
      <c r="G19" s="7">
        <v>3285</v>
      </c>
      <c r="H19" s="7">
        <v>1618.71</v>
      </c>
      <c r="I19" s="7">
        <v>1666.29</v>
      </c>
      <c r="J19" s="7">
        <v>2852.25</v>
      </c>
      <c r="K19" s="7">
        <v>78</v>
      </c>
      <c r="L19" s="7">
        <v>397.9</v>
      </c>
      <c r="M19" s="7">
        <v>312.56</v>
      </c>
      <c r="N19" s="7">
        <v>1276.96</v>
      </c>
      <c r="O19" s="7">
        <v>10717.26</v>
      </c>
      <c r="P19" s="7"/>
      <c r="Q19" s="7"/>
      <c r="R19" s="7"/>
    </row>
    <row r="20" spans="1:18" x14ac:dyDescent="0.3">
      <c r="A20" s="1" t="s">
        <v>18</v>
      </c>
      <c r="B20" s="7">
        <v>479.62</v>
      </c>
      <c r="C20" s="7">
        <v>150.72999999999999</v>
      </c>
      <c r="D20" s="7">
        <v>142.53</v>
      </c>
      <c r="E20" s="7">
        <v>8.1999999999999993</v>
      </c>
      <c r="F20" s="7">
        <v>120.66</v>
      </c>
      <c r="G20" s="7">
        <v>1484.11</v>
      </c>
      <c r="H20" s="7">
        <v>706.41</v>
      </c>
      <c r="I20" s="7">
        <v>777.71</v>
      </c>
      <c r="J20" s="7">
        <v>391.34</v>
      </c>
      <c r="K20" s="7">
        <v>0</v>
      </c>
      <c r="L20" s="7">
        <v>117.78</v>
      </c>
      <c r="M20" s="7">
        <v>55.12</v>
      </c>
      <c r="N20" s="7">
        <v>543.09</v>
      </c>
      <c r="O20" s="7">
        <v>3342.46</v>
      </c>
      <c r="P20" s="13">
        <f>(O20-O21)/O21</f>
        <v>-0.16983709487937967</v>
      </c>
      <c r="Q20" s="13">
        <f>O20/$O$81</f>
        <v>2.6455099321981531E-2</v>
      </c>
      <c r="R20" s="7">
        <v>-683.81</v>
      </c>
    </row>
    <row r="21" spans="1:18" x14ac:dyDescent="0.3">
      <c r="A21" s="1" t="s">
        <v>11</v>
      </c>
      <c r="B21" s="7">
        <v>519.08000000000004</v>
      </c>
      <c r="C21" s="7">
        <v>141.46</v>
      </c>
      <c r="D21" s="7">
        <v>132.78</v>
      </c>
      <c r="E21" s="7">
        <v>8.68</v>
      </c>
      <c r="F21" s="7">
        <v>111.77</v>
      </c>
      <c r="G21" s="7">
        <v>1848.07</v>
      </c>
      <c r="H21" s="7">
        <v>957.22</v>
      </c>
      <c r="I21" s="7">
        <v>890.85</v>
      </c>
      <c r="J21" s="7">
        <v>793.22</v>
      </c>
      <c r="K21" s="7">
        <v>0</v>
      </c>
      <c r="L21" s="7">
        <v>126.45</v>
      </c>
      <c r="M21" s="7">
        <v>63.38</v>
      </c>
      <c r="N21" s="7">
        <v>422.84</v>
      </c>
      <c r="O21" s="7">
        <v>4026.27</v>
      </c>
      <c r="P21" s="7"/>
      <c r="Q21" s="7"/>
      <c r="R21" s="7"/>
    </row>
    <row r="22" spans="1:18" x14ac:dyDescent="0.3">
      <c r="A22" s="1" t="s">
        <v>19</v>
      </c>
      <c r="B22" s="7">
        <v>42.32</v>
      </c>
      <c r="C22" s="7">
        <v>6</v>
      </c>
      <c r="D22" s="7">
        <v>6</v>
      </c>
      <c r="E22" s="7">
        <v>0</v>
      </c>
      <c r="F22" s="7">
        <v>4.96</v>
      </c>
      <c r="G22" s="7">
        <v>360.51</v>
      </c>
      <c r="H22" s="7">
        <v>206.05</v>
      </c>
      <c r="I22" s="7">
        <v>154.47</v>
      </c>
      <c r="J22" s="7">
        <v>303.82</v>
      </c>
      <c r="K22" s="7">
        <v>0</v>
      </c>
      <c r="L22" s="7">
        <v>0.89</v>
      </c>
      <c r="M22" s="7">
        <v>31.3</v>
      </c>
      <c r="N22" s="7">
        <v>21.38</v>
      </c>
      <c r="O22" s="7">
        <v>771.19</v>
      </c>
      <c r="P22" s="13">
        <f>(O22-O23)/O23</f>
        <v>0.39802041223283735</v>
      </c>
      <c r="Q22" s="13">
        <f>O22/$O$81</f>
        <v>6.1038600450323824E-3</v>
      </c>
      <c r="R22" s="7">
        <v>219.56</v>
      </c>
    </row>
    <row r="23" spans="1:18" x14ac:dyDescent="0.3">
      <c r="A23" s="1" t="s">
        <v>11</v>
      </c>
      <c r="B23" s="7">
        <v>34.229999999999997</v>
      </c>
      <c r="C23" s="7">
        <v>3.54</v>
      </c>
      <c r="D23" s="7">
        <v>3.54</v>
      </c>
      <c r="E23" s="7">
        <v>0</v>
      </c>
      <c r="F23" s="7">
        <v>4.8499999999999996</v>
      </c>
      <c r="G23" s="7">
        <v>240.05</v>
      </c>
      <c r="H23" s="7">
        <v>135.84</v>
      </c>
      <c r="I23" s="7">
        <v>104.21</v>
      </c>
      <c r="J23" s="7">
        <v>227.02</v>
      </c>
      <c r="K23" s="7">
        <v>0</v>
      </c>
      <c r="L23" s="7">
        <v>0.57999999999999996</v>
      </c>
      <c r="M23" s="7">
        <v>24.84</v>
      </c>
      <c r="N23" s="7">
        <v>16.52</v>
      </c>
      <c r="O23" s="7">
        <v>551.63</v>
      </c>
      <c r="P23" s="7"/>
      <c r="Q23" s="7"/>
      <c r="R23" s="7"/>
    </row>
    <row r="24" spans="1:18" x14ac:dyDescent="0.3">
      <c r="A24" s="1" t="s">
        <v>20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377.21</v>
      </c>
      <c r="O24" s="7">
        <v>377.21</v>
      </c>
      <c r="P24" s="7">
        <v>0</v>
      </c>
      <c r="Q24" s="13">
        <f>O24/$O$81</f>
        <v>2.9855639305316002E-3</v>
      </c>
      <c r="R24" s="7">
        <v>377.21</v>
      </c>
    </row>
    <row r="25" spans="1:18" x14ac:dyDescent="0.3">
      <c r="A25" s="1" t="s">
        <v>11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/>
      <c r="Q25" s="7"/>
      <c r="R25" s="7"/>
    </row>
    <row r="26" spans="1:18" x14ac:dyDescent="0.3">
      <c r="A26" s="1" t="s">
        <v>21</v>
      </c>
      <c r="B26" s="7">
        <v>30.75</v>
      </c>
      <c r="C26" s="7">
        <v>14.74</v>
      </c>
      <c r="D26" s="7">
        <v>14.74</v>
      </c>
      <c r="E26" s="7">
        <v>0</v>
      </c>
      <c r="F26" s="7">
        <v>16.05</v>
      </c>
      <c r="G26" s="7">
        <v>704.09</v>
      </c>
      <c r="H26" s="7">
        <v>415.09</v>
      </c>
      <c r="I26" s="7">
        <v>289</v>
      </c>
      <c r="J26" s="7">
        <v>132.15</v>
      </c>
      <c r="K26" s="7">
        <v>0</v>
      </c>
      <c r="L26" s="7">
        <v>8.44</v>
      </c>
      <c r="M26" s="7">
        <v>11.97</v>
      </c>
      <c r="N26" s="7">
        <v>31.76</v>
      </c>
      <c r="O26" s="7">
        <v>949.95</v>
      </c>
      <c r="P26" s="13">
        <f>(O26-O27)/O27</f>
        <v>2.2859419415970385E-2</v>
      </c>
      <c r="Q26" s="13">
        <f>O26/$O$81</f>
        <v>7.5187202243007711E-3</v>
      </c>
      <c r="R26" s="7">
        <v>21.23</v>
      </c>
    </row>
    <row r="27" spans="1:18" x14ac:dyDescent="0.3">
      <c r="A27" s="1" t="s">
        <v>11</v>
      </c>
      <c r="B27" s="7">
        <v>54.81</v>
      </c>
      <c r="C27" s="7">
        <v>20.420000000000002</v>
      </c>
      <c r="D27" s="7">
        <v>20.420000000000002</v>
      </c>
      <c r="E27" s="7">
        <v>0</v>
      </c>
      <c r="F27" s="7">
        <v>23.26</v>
      </c>
      <c r="G27" s="7">
        <v>607.77</v>
      </c>
      <c r="H27" s="7">
        <v>362.72</v>
      </c>
      <c r="I27" s="7">
        <v>245.05</v>
      </c>
      <c r="J27" s="7">
        <v>169.19</v>
      </c>
      <c r="K27" s="7">
        <v>0</v>
      </c>
      <c r="L27" s="7">
        <v>7.94</v>
      </c>
      <c r="M27" s="7">
        <v>11.71</v>
      </c>
      <c r="N27" s="7">
        <v>33.619999999999997</v>
      </c>
      <c r="O27" s="7">
        <v>928.72</v>
      </c>
      <c r="P27" s="7"/>
      <c r="Q27" s="7"/>
      <c r="R27" s="7"/>
    </row>
    <row r="28" spans="1:18" x14ac:dyDescent="0.3">
      <c r="A28" s="1" t="s">
        <v>22</v>
      </c>
      <c r="B28" s="7">
        <v>153.88</v>
      </c>
      <c r="C28" s="7">
        <v>17.34</v>
      </c>
      <c r="D28" s="7">
        <v>17.34</v>
      </c>
      <c r="E28" s="7">
        <v>0</v>
      </c>
      <c r="F28" s="7">
        <v>8.1999999999999993</v>
      </c>
      <c r="G28" s="7">
        <v>765.59</v>
      </c>
      <c r="H28" s="7">
        <v>223.7</v>
      </c>
      <c r="I28" s="7">
        <v>541.89</v>
      </c>
      <c r="J28" s="7">
        <v>300.08</v>
      </c>
      <c r="K28" s="7">
        <v>0</v>
      </c>
      <c r="L28" s="7">
        <v>39.76</v>
      </c>
      <c r="M28" s="7">
        <v>12.43</v>
      </c>
      <c r="N28" s="7">
        <v>2.72</v>
      </c>
      <c r="O28" s="7">
        <v>1300</v>
      </c>
      <c r="P28" s="13">
        <f>(O28-O29)/O29</f>
        <v>0.26618032355777188</v>
      </c>
      <c r="Q28" s="13">
        <f>O28/$O$81</f>
        <v>1.0289316586758253E-2</v>
      </c>
      <c r="R28" s="7">
        <v>273.29000000000002</v>
      </c>
    </row>
    <row r="29" spans="1:18" x14ac:dyDescent="0.3">
      <c r="A29" s="1" t="s">
        <v>11</v>
      </c>
      <c r="B29" s="7">
        <v>143</v>
      </c>
      <c r="C29" s="7">
        <v>12.04</v>
      </c>
      <c r="D29" s="7">
        <v>12.04</v>
      </c>
      <c r="E29" s="7">
        <v>0</v>
      </c>
      <c r="F29" s="7">
        <v>6.01</v>
      </c>
      <c r="G29" s="7">
        <v>627.63</v>
      </c>
      <c r="H29" s="7">
        <v>176.62</v>
      </c>
      <c r="I29" s="7">
        <v>451.01</v>
      </c>
      <c r="J29" s="7">
        <v>208.17</v>
      </c>
      <c r="K29" s="7">
        <v>0</v>
      </c>
      <c r="L29" s="7">
        <v>24.24</v>
      </c>
      <c r="M29" s="7">
        <v>5.47</v>
      </c>
      <c r="N29" s="7">
        <v>0.15</v>
      </c>
      <c r="O29" s="7">
        <v>1026.71</v>
      </c>
      <c r="P29" s="7"/>
      <c r="Q29" s="7"/>
      <c r="R29" s="7"/>
    </row>
    <row r="30" spans="1:18" x14ac:dyDescent="0.3">
      <c r="A30" s="1" t="s">
        <v>23</v>
      </c>
      <c r="B30" s="7">
        <v>606.57000000000005</v>
      </c>
      <c r="C30" s="7">
        <v>139.24</v>
      </c>
      <c r="D30" s="7">
        <v>59.64</v>
      </c>
      <c r="E30" s="7">
        <v>79.599999999999994</v>
      </c>
      <c r="F30" s="7">
        <v>175.49</v>
      </c>
      <c r="G30" s="7">
        <v>1858.5</v>
      </c>
      <c r="H30" s="7">
        <v>593.14</v>
      </c>
      <c r="I30" s="7">
        <v>1265.3599999999999</v>
      </c>
      <c r="J30" s="7">
        <v>2645.67</v>
      </c>
      <c r="K30" s="7">
        <v>24.31</v>
      </c>
      <c r="L30" s="7">
        <v>154.41999999999999</v>
      </c>
      <c r="M30" s="7">
        <v>423.94</v>
      </c>
      <c r="N30" s="7">
        <v>259.14999999999998</v>
      </c>
      <c r="O30" s="7">
        <v>6287.29</v>
      </c>
      <c r="P30" s="13">
        <f>(O30-O31)/O31</f>
        <v>4.1500738806909625E-2</v>
      </c>
      <c r="Q30" s="13">
        <f>O30/$O$81</f>
        <v>4.9763013294430225E-2</v>
      </c>
      <c r="R30" s="7">
        <v>250.53</v>
      </c>
    </row>
    <row r="31" spans="1:18" x14ac:dyDescent="0.3">
      <c r="A31" s="1" t="s">
        <v>11</v>
      </c>
      <c r="B31" s="7">
        <v>601.75</v>
      </c>
      <c r="C31" s="7">
        <v>92.77</v>
      </c>
      <c r="D31" s="7">
        <v>55.38</v>
      </c>
      <c r="E31" s="7">
        <v>37.380000000000003</v>
      </c>
      <c r="F31" s="7">
        <v>157.46</v>
      </c>
      <c r="G31" s="7">
        <v>2068.96</v>
      </c>
      <c r="H31" s="7">
        <v>700.81</v>
      </c>
      <c r="I31" s="7">
        <v>1368.14</v>
      </c>
      <c r="J31" s="7">
        <v>2453.35</v>
      </c>
      <c r="K31" s="7">
        <v>26.05</v>
      </c>
      <c r="L31" s="7">
        <v>80.11</v>
      </c>
      <c r="M31" s="7">
        <v>322.68</v>
      </c>
      <c r="N31" s="7">
        <v>233.65</v>
      </c>
      <c r="O31" s="7">
        <v>6036.76</v>
      </c>
      <c r="P31" s="7"/>
      <c r="Q31" s="7"/>
      <c r="R31" s="7"/>
    </row>
    <row r="32" spans="1:18" x14ac:dyDescent="0.3">
      <c r="A32" s="1" t="s">
        <v>24</v>
      </c>
      <c r="B32" s="7">
        <v>-0.31</v>
      </c>
      <c r="C32" s="7">
        <v>0</v>
      </c>
      <c r="D32" s="7">
        <v>0</v>
      </c>
      <c r="E32" s="7">
        <v>0</v>
      </c>
      <c r="F32" s="7">
        <v>0</v>
      </c>
      <c r="G32" s="7">
        <v>1.17</v>
      </c>
      <c r="H32" s="7">
        <v>0.03</v>
      </c>
      <c r="I32" s="7">
        <v>1.1299999999999999</v>
      </c>
      <c r="J32" s="7">
        <v>20.98</v>
      </c>
      <c r="K32" s="7">
        <v>0</v>
      </c>
      <c r="L32" s="7">
        <v>0</v>
      </c>
      <c r="M32" s="7">
        <v>-0.01</v>
      </c>
      <c r="N32" s="7">
        <v>0</v>
      </c>
      <c r="O32" s="7">
        <v>21.82</v>
      </c>
      <c r="P32" s="13">
        <f>(O32-O33)/O33</f>
        <v>-0.20102526547052357</v>
      </c>
      <c r="Q32" s="13">
        <f>O32/$O$81</f>
        <v>1.7270222147928083E-4</v>
      </c>
      <c r="R32" s="7">
        <v>-5.49</v>
      </c>
    </row>
    <row r="33" spans="1:18" x14ac:dyDescent="0.3">
      <c r="A33" s="1" t="s">
        <v>11</v>
      </c>
      <c r="B33" s="7">
        <v>-0.49</v>
      </c>
      <c r="C33" s="7">
        <v>0</v>
      </c>
      <c r="D33" s="7">
        <v>0</v>
      </c>
      <c r="E33" s="7">
        <v>0</v>
      </c>
      <c r="F33" s="7">
        <v>0</v>
      </c>
      <c r="G33" s="7">
        <v>2.7</v>
      </c>
      <c r="H33" s="7">
        <v>0.35</v>
      </c>
      <c r="I33" s="7">
        <v>2.35</v>
      </c>
      <c r="J33" s="7">
        <v>25.14</v>
      </c>
      <c r="K33" s="7">
        <v>0</v>
      </c>
      <c r="L33" s="7">
        <v>0</v>
      </c>
      <c r="M33" s="7">
        <v>-0.04</v>
      </c>
      <c r="N33" s="7">
        <v>0</v>
      </c>
      <c r="O33" s="7">
        <v>27.31</v>
      </c>
      <c r="P33" s="7"/>
      <c r="Q33" s="7"/>
      <c r="R33" s="7"/>
    </row>
    <row r="34" spans="1:18" x14ac:dyDescent="0.3">
      <c r="A34" s="1" t="s">
        <v>25</v>
      </c>
      <c r="B34" s="7">
        <v>7.58</v>
      </c>
      <c r="C34" s="7">
        <v>7.0000000000000007E-2</v>
      </c>
      <c r="D34" s="7">
        <v>7.0000000000000007E-2</v>
      </c>
      <c r="E34" s="7">
        <v>0</v>
      </c>
      <c r="F34" s="7">
        <v>0.71</v>
      </c>
      <c r="G34" s="7">
        <v>147.51</v>
      </c>
      <c r="H34" s="7">
        <v>47.22</v>
      </c>
      <c r="I34" s="7">
        <v>100.29</v>
      </c>
      <c r="J34" s="7">
        <v>20.96</v>
      </c>
      <c r="K34" s="7">
        <v>0</v>
      </c>
      <c r="L34" s="7">
        <v>27.48</v>
      </c>
      <c r="M34" s="7">
        <v>0.17</v>
      </c>
      <c r="N34" s="7">
        <v>7.0000000000000007E-2</v>
      </c>
      <c r="O34" s="7">
        <v>204.55</v>
      </c>
      <c r="P34" s="13">
        <f>(O34-O35)/O35</f>
        <v>2.1291112130946916</v>
      </c>
      <c r="Q34" s="13">
        <f>O34/$O$81</f>
        <v>1.6189843906318467E-3</v>
      </c>
      <c r="R34" s="7">
        <v>139.18</v>
      </c>
    </row>
    <row r="35" spans="1:18" x14ac:dyDescent="0.3">
      <c r="A35" s="1" t="s">
        <v>11</v>
      </c>
      <c r="B35" s="7">
        <v>3.19</v>
      </c>
      <c r="C35" s="7">
        <v>0</v>
      </c>
      <c r="D35" s="7">
        <v>0</v>
      </c>
      <c r="E35" s="7">
        <v>0</v>
      </c>
      <c r="F35" s="7">
        <v>0.8</v>
      </c>
      <c r="G35" s="7">
        <v>28.52</v>
      </c>
      <c r="H35" s="7">
        <v>7.48</v>
      </c>
      <c r="I35" s="7">
        <v>21.04</v>
      </c>
      <c r="J35" s="7">
        <v>5.49</v>
      </c>
      <c r="K35" s="7">
        <v>0</v>
      </c>
      <c r="L35" s="7">
        <v>27.12</v>
      </c>
      <c r="M35" s="7">
        <v>0.15</v>
      </c>
      <c r="N35" s="7">
        <v>0.1</v>
      </c>
      <c r="O35" s="7">
        <v>65.37</v>
      </c>
      <c r="P35" s="7"/>
      <c r="Q35" s="7"/>
      <c r="R35" s="7"/>
    </row>
    <row r="36" spans="1:18" x14ac:dyDescent="0.3">
      <c r="A36" s="1" t="s">
        <v>26</v>
      </c>
      <c r="B36" s="7">
        <v>755.13</v>
      </c>
      <c r="C36" s="7">
        <v>73.16</v>
      </c>
      <c r="D36" s="7">
        <v>69.84</v>
      </c>
      <c r="E36" s="7">
        <v>3.32</v>
      </c>
      <c r="F36" s="7">
        <v>211.18</v>
      </c>
      <c r="G36" s="7">
        <v>1669.69</v>
      </c>
      <c r="H36" s="7">
        <v>746.15</v>
      </c>
      <c r="I36" s="7">
        <v>923.53</v>
      </c>
      <c r="J36" s="7">
        <v>951.19</v>
      </c>
      <c r="K36" s="7">
        <v>12.47</v>
      </c>
      <c r="L36" s="7">
        <v>40.78</v>
      </c>
      <c r="M36" s="7">
        <v>109.84</v>
      </c>
      <c r="N36" s="7">
        <v>1494.13</v>
      </c>
      <c r="O36" s="7">
        <v>5317.56</v>
      </c>
      <c r="P36" s="13">
        <f>(O36-O37)/O37</f>
        <v>0.1379206299953992</v>
      </c>
      <c r="Q36" s="13">
        <f>O36/$O$81</f>
        <v>4.2087737160832472E-2</v>
      </c>
      <c r="R36" s="7">
        <v>644.51</v>
      </c>
    </row>
    <row r="37" spans="1:18" x14ac:dyDescent="0.3">
      <c r="A37" s="1" t="s">
        <v>11</v>
      </c>
      <c r="B37" s="7">
        <v>702.3</v>
      </c>
      <c r="C37" s="7">
        <v>66.03</v>
      </c>
      <c r="D37" s="7">
        <v>64.95</v>
      </c>
      <c r="E37" s="7">
        <v>1.08</v>
      </c>
      <c r="F37" s="7">
        <v>163.03</v>
      </c>
      <c r="G37" s="7">
        <v>1456.55</v>
      </c>
      <c r="H37" s="7">
        <v>593.16999999999996</v>
      </c>
      <c r="I37" s="7">
        <v>863.37</v>
      </c>
      <c r="J37" s="7">
        <v>892.07</v>
      </c>
      <c r="K37" s="7">
        <v>14.78</v>
      </c>
      <c r="L37" s="7">
        <v>36.909999999999997</v>
      </c>
      <c r="M37" s="7">
        <v>90.96</v>
      </c>
      <c r="N37" s="7">
        <v>1250.43</v>
      </c>
      <c r="O37" s="7">
        <v>4673.05</v>
      </c>
      <c r="P37" s="7"/>
      <c r="Q37" s="7"/>
      <c r="R37" s="7"/>
    </row>
    <row r="38" spans="1:18" x14ac:dyDescent="0.3">
      <c r="A38" s="1" t="s">
        <v>27</v>
      </c>
      <c r="B38" s="7">
        <v>163.88</v>
      </c>
      <c r="C38" s="7">
        <v>28.54</v>
      </c>
      <c r="D38" s="7">
        <v>28.54</v>
      </c>
      <c r="E38" s="7">
        <v>0</v>
      </c>
      <c r="F38" s="7">
        <v>30.81</v>
      </c>
      <c r="G38" s="7">
        <v>1016.33</v>
      </c>
      <c r="H38" s="7">
        <v>324.68</v>
      </c>
      <c r="I38" s="7">
        <v>691.65</v>
      </c>
      <c r="J38" s="7">
        <v>345.28</v>
      </c>
      <c r="K38" s="7">
        <v>0</v>
      </c>
      <c r="L38" s="7">
        <v>8.6300000000000008</v>
      </c>
      <c r="M38" s="7">
        <v>31.86</v>
      </c>
      <c r="N38" s="7">
        <v>6.94</v>
      </c>
      <c r="O38" s="7">
        <v>1632.27</v>
      </c>
      <c r="P38" s="13">
        <f>(O38-O39)/O39</f>
        <v>0.15716230203178838</v>
      </c>
      <c r="Q38" s="13">
        <f>O38/$O$81</f>
        <v>1.2919186757744533E-2</v>
      </c>
      <c r="R38" s="7">
        <v>221.69</v>
      </c>
    </row>
    <row r="39" spans="1:18" x14ac:dyDescent="0.3">
      <c r="A39" s="1" t="s">
        <v>11</v>
      </c>
      <c r="B39" s="7">
        <v>164.35</v>
      </c>
      <c r="C39" s="7">
        <v>25.3</v>
      </c>
      <c r="D39" s="7">
        <v>25.3</v>
      </c>
      <c r="E39" s="7">
        <v>0</v>
      </c>
      <c r="F39" s="7">
        <v>29.93</v>
      </c>
      <c r="G39" s="7">
        <v>936.55</v>
      </c>
      <c r="H39" s="7">
        <v>417.53</v>
      </c>
      <c r="I39" s="7">
        <v>519.02</v>
      </c>
      <c r="J39" s="7">
        <v>222.32</v>
      </c>
      <c r="K39" s="7">
        <v>0</v>
      </c>
      <c r="L39" s="7">
        <v>6.36</v>
      </c>
      <c r="M39" s="7">
        <v>21.76</v>
      </c>
      <c r="N39" s="7">
        <v>4.01</v>
      </c>
      <c r="O39" s="7">
        <v>1410.58</v>
      </c>
      <c r="P39" s="7"/>
      <c r="Q39" s="7"/>
      <c r="R39" s="7"/>
    </row>
    <row r="40" spans="1:18" x14ac:dyDescent="0.3">
      <c r="A40" s="1" t="s">
        <v>28</v>
      </c>
      <c r="B40" s="7">
        <v>794.13</v>
      </c>
      <c r="C40" s="7">
        <v>48.49</v>
      </c>
      <c r="D40" s="7">
        <v>48.49</v>
      </c>
      <c r="E40" s="7">
        <v>0</v>
      </c>
      <c r="F40" s="7">
        <v>71.52</v>
      </c>
      <c r="G40" s="7">
        <v>1609.56</v>
      </c>
      <c r="H40" s="7">
        <v>725.68</v>
      </c>
      <c r="I40" s="7">
        <v>883.88</v>
      </c>
      <c r="J40" s="7">
        <v>990.91</v>
      </c>
      <c r="K40" s="7">
        <v>0.04</v>
      </c>
      <c r="L40" s="7">
        <v>42.22</v>
      </c>
      <c r="M40" s="7">
        <v>465.97</v>
      </c>
      <c r="N40" s="7">
        <v>1173.54</v>
      </c>
      <c r="O40" s="7">
        <v>5196.38</v>
      </c>
      <c r="P40" s="13">
        <f>(O40-O41)/O41</f>
        <v>0.20452475052444916</v>
      </c>
      <c r="Q40" s="13">
        <f>O40/$O$81</f>
        <v>4.1128614557768346E-2</v>
      </c>
      <c r="R40" s="7">
        <v>882.33</v>
      </c>
    </row>
    <row r="41" spans="1:18" x14ac:dyDescent="0.3">
      <c r="A41" s="1" t="s">
        <v>11</v>
      </c>
      <c r="B41" s="7">
        <v>757.86</v>
      </c>
      <c r="C41" s="7">
        <v>39.11</v>
      </c>
      <c r="D41" s="7">
        <v>39.11</v>
      </c>
      <c r="E41" s="7">
        <v>0</v>
      </c>
      <c r="F41" s="7">
        <v>62.16</v>
      </c>
      <c r="G41" s="7">
        <v>862.58</v>
      </c>
      <c r="H41" s="7">
        <v>434.2</v>
      </c>
      <c r="I41" s="7">
        <v>428.38</v>
      </c>
      <c r="J41" s="7">
        <v>976.66</v>
      </c>
      <c r="K41" s="7">
        <v>0.03</v>
      </c>
      <c r="L41" s="7">
        <v>59.94</v>
      </c>
      <c r="M41" s="7">
        <v>417.49</v>
      </c>
      <c r="N41" s="7">
        <v>1138.22</v>
      </c>
      <c r="O41" s="7">
        <v>4314.05</v>
      </c>
      <c r="P41" s="7"/>
      <c r="Q41" s="7"/>
      <c r="R41" s="7"/>
    </row>
    <row r="42" spans="1:18" x14ac:dyDescent="0.3">
      <c r="A42" s="1" t="s">
        <v>29</v>
      </c>
      <c r="B42" s="7">
        <v>44.81</v>
      </c>
      <c r="C42" s="7">
        <v>1.84</v>
      </c>
      <c r="D42" s="7">
        <v>1.84</v>
      </c>
      <c r="E42" s="7">
        <v>0</v>
      </c>
      <c r="F42" s="7">
        <v>9.5399999999999991</v>
      </c>
      <c r="G42" s="7">
        <v>1171.47</v>
      </c>
      <c r="H42" s="7">
        <v>270.05</v>
      </c>
      <c r="I42" s="7">
        <v>901.43</v>
      </c>
      <c r="J42" s="7">
        <v>1.25</v>
      </c>
      <c r="K42" s="7">
        <v>0</v>
      </c>
      <c r="L42" s="7">
        <v>4.01</v>
      </c>
      <c r="M42" s="7">
        <v>44.77</v>
      </c>
      <c r="N42" s="7">
        <v>7.91</v>
      </c>
      <c r="O42" s="7">
        <v>1285.6099999999999</v>
      </c>
      <c r="P42" s="13">
        <f>(O42-O43)/O43</f>
        <v>0.2363061122437202</v>
      </c>
      <c r="Q42" s="13">
        <f>O42/$O$81</f>
        <v>1.0175421767001751E-2</v>
      </c>
      <c r="R42" s="7">
        <v>245.73</v>
      </c>
    </row>
    <row r="43" spans="1:18" x14ac:dyDescent="0.3">
      <c r="A43" s="1" t="s">
        <v>11</v>
      </c>
      <c r="B43" s="7">
        <v>37.9</v>
      </c>
      <c r="C43" s="7">
        <v>1.1200000000000001</v>
      </c>
      <c r="D43" s="7">
        <v>1.1200000000000001</v>
      </c>
      <c r="E43" s="7">
        <v>0</v>
      </c>
      <c r="F43" s="7">
        <v>7.45</v>
      </c>
      <c r="G43" s="7">
        <v>936.37</v>
      </c>
      <c r="H43" s="7">
        <v>207.94</v>
      </c>
      <c r="I43" s="7">
        <v>728.42</v>
      </c>
      <c r="J43" s="7">
        <v>1.19</v>
      </c>
      <c r="K43" s="7">
        <v>0</v>
      </c>
      <c r="L43" s="7">
        <v>2.81</v>
      </c>
      <c r="M43" s="7">
        <v>46.92</v>
      </c>
      <c r="N43" s="7">
        <v>6.13</v>
      </c>
      <c r="O43" s="7">
        <v>1039.8800000000001</v>
      </c>
      <c r="P43" s="7"/>
      <c r="Q43" s="7"/>
      <c r="R43" s="7"/>
    </row>
    <row r="44" spans="1:18" x14ac:dyDescent="0.3">
      <c r="A44" s="1" t="s">
        <v>30</v>
      </c>
      <c r="B44" s="7">
        <v>1189.44</v>
      </c>
      <c r="C44" s="7">
        <v>313.89</v>
      </c>
      <c r="D44" s="7">
        <v>308.56</v>
      </c>
      <c r="E44" s="7">
        <v>5.33</v>
      </c>
      <c r="F44" s="7">
        <v>130.19999999999999</v>
      </c>
      <c r="G44" s="7">
        <v>3309.52</v>
      </c>
      <c r="H44" s="7">
        <v>1473.11</v>
      </c>
      <c r="I44" s="7">
        <v>1836.42</v>
      </c>
      <c r="J44" s="7">
        <v>1458.45</v>
      </c>
      <c r="K44" s="7">
        <v>71.69</v>
      </c>
      <c r="L44" s="7">
        <v>386.11</v>
      </c>
      <c r="M44" s="7">
        <v>100.58</v>
      </c>
      <c r="N44" s="7">
        <v>231.21</v>
      </c>
      <c r="O44" s="7">
        <v>7191.1</v>
      </c>
      <c r="P44" s="13">
        <f>(O44-O45)/O45</f>
        <v>0.15044346891238131</v>
      </c>
      <c r="Q44" s="13">
        <f>O44/$O$81</f>
        <v>5.6916541928490209E-2</v>
      </c>
      <c r="R44" s="7">
        <v>940.38</v>
      </c>
    </row>
    <row r="45" spans="1:18" x14ac:dyDescent="0.3">
      <c r="A45" s="1" t="s">
        <v>11</v>
      </c>
      <c r="B45" s="7">
        <v>1114.47</v>
      </c>
      <c r="C45" s="7">
        <v>290.95</v>
      </c>
      <c r="D45" s="7">
        <v>290.95</v>
      </c>
      <c r="E45" s="7">
        <v>0</v>
      </c>
      <c r="F45" s="7">
        <v>121.62</v>
      </c>
      <c r="G45" s="7">
        <v>2953.2</v>
      </c>
      <c r="H45" s="7">
        <v>1285.1600000000001</v>
      </c>
      <c r="I45" s="7">
        <v>1668.04</v>
      </c>
      <c r="J45" s="7">
        <v>1201.58</v>
      </c>
      <c r="K45" s="7">
        <v>61.85</v>
      </c>
      <c r="L45" s="7">
        <v>252.77</v>
      </c>
      <c r="M45" s="7">
        <v>87.92</v>
      </c>
      <c r="N45" s="7">
        <v>166.36</v>
      </c>
      <c r="O45" s="7">
        <v>6250.72</v>
      </c>
      <c r="P45" s="7"/>
      <c r="Q45" s="7"/>
      <c r="R45" s="7"/>
    </row>
    <row r="46" spans="1:18" x14ac:dyDescent="0.3">
      <c r="A46" s="1" t="s">
        <v>31</v>
      </c>
      <c r="B46" s="7">
        <v>1804.98</v>
      </c>
      <c r="C46" s="7">
        <v>439.25</v>
      </c>
      <c r="D46" s="7">
        <v>184.35</v>
      </c>
      <c r="E46" s="7">
        <v>254.9</v>
      </c>
      <c r="F46" s="7">
        <v>390.5</v>
      </c>
      <c r="G46" s="7">
        <v>3812.06</v>
      </c>
      <c r="H46" s="7">
        <v>1375.55</v>
      </c>
      <c r="I46" s="7">
        <v>2436.52</v>
      </c>
      <c r="J46" s="7">
        <v>8289.19</v>
      </c>
      <c r="K46" s="7">
        <v>139.38</v>
      </c>
      <c r="L46" s="7">
        <v>270.68</v>
      </c>
      <c r="M46" s="7">
        <v>311.45</v>
      </c>
      <c r="N46" s="7">
        <v>792.14</v>
      </c>
      <c r="O46" s="7">
        <v>16249.64</v>
      </c>
      <c r="P46" s="13">
        <f>(O46-O47)/O47</f>
        <v>1.9246305542313782E-2</v>
      </c>
      <c r="Q46" s="13">
        <f>O46/$O$81</f>
        <v>0.1286136079852695</v>
      </c>
      <c r="R46" s="7">
        <v>306.83999999999997</v>
      </c>
    </row>
    <row r="47" spans="1:18" x14ac:dyDescent="0.3">
      <c r="A47" s="1" t="s">
        <v>11</v>
      </c>
      <c r="B47" s="7">
        <v>1957.75</v>
      </c>
      <c r="C47" s="7">
        <v>411.15</v>
      </c>
      <c r="D47" s="7">
        <v>191.12</v>
      </c>
      <c r="E47" s="7">
        <v>220.03</v>
      </c>
      <c r="F47" s="7">
        <v>456.18</v>
      </c>
      <c r="G47" s="7">
        <v>3688.61</v>
      </c>
      <c r="H47" s="7">
        <v>1456.18</v>
      </c>
      <c r="I47" s="7">
        <v>2232.4299999999998</v>
      </c>
      <c r="J47" s="7">
        <v>8080.02</v>
      </c>
      <c r="K47" s="7">
        <v>186.37</v>
      </c>
      <c r="L47" s="7">
        <v>226.72</v>
      </c>
      <c r="M47" s="7">
        <v>320.86</v>
      </c>
      <c r="N47" s="7">
        <v>615.14</v>
      </c>
      <c r="O47" s="7">
        <v>15942.8</v>
      </c>
      <c r="P47" s="7"/>
      <c r="Q47" s="7"/>
      <c r="R47" s="7"/>
    </row>
    <row r="48" spans="1:18" x14ac:dyDescent="0.3">
      <c r="A48" s="1" t="s">
        <v>32</v>
      </c>
      <c r="B48" s="7">
        <v>863.49</v>
      </c>
      <c r="C48" s="7">
        <v>208.1</v>
      </c>
      <c r="D48" s="7">
        <v>102.38</v>
      </c>
      <c r="E48" s="7">
        <v>105.72</v>
      </c>
      <c r="F48" s="7">
        <v>171.61</v>
      </c>
      <c r="G48" s="7">
        <v>1548.48</v>
      </c>
      <c r="H48" s="7">
        <v>482.09</v>
      </c>
      <c r="I48" s="7">
        <v>1066.3900000000001</v>
      </c>
      <c r="J48" s="7">
        <v>3373.97</v>
      </c>
      <c r="K48" s="7">
        <v>68.58</v>
      </c>
      <c r="L48" s="7">
        <v>63.56</v>
      </c>
      <c r="M48" s="7">
        <v>820.81</v>
      </c>
      <c r="N48" s="7">
        <v>844.89</v>
      </c>
      <c r="O48" s="7">
        <v>7963.49</v>
      </c>
      <c r="P48" s="13">
        <f>(O48-O49)/O49</f>
        <v>0.1092231319313474</v>
      </c>
      <c r="Q48" s="13">
        <f>O48/$O$81</f>
        <v>6.3029899804218054E-2</v>
      </c>
      <c r="R48" s="7">
        <v>784.15</v>
      </c>
    </row>
    <row r="49" spans="1:18" x14ac:dyDescent="0.3">
      <c r="A49" s="1" t="s">
        <v>11</v>
      </c>
      <c r="B49" s="7">
        <v>808.3</v>
      </c>
      <c r="C49" s="7">
        <v>208.43</v>
      </c>
      <c r="D49" s="7">
        <v>100.54</v>
      </c>
      <c r="E49" s="7">
        <v>107.89</v>
      </c>
      <c r="F49" s="7">
        <v>188.94</v>
      </c>
      <c r="G49" s="7">
        <v>1443.52</v>
      </c>
      <c r="H49" s="7">
        <v>438.16</v>
      </c>
      <c r="I49" s="7">
        <v>1005.36</v>
      </c>
      <c r="J49" s="7">
        <v>3217.84</v>
      </c>
      <c r="K49" s="7">
        <v>57.85</v>
      </c>
      <c r="L49" s="7">
        <v>59.97</v>
      </c>
      <c r="M49" s="7">
        <v>509.41</v>
      </c>
      <c r="N49" s="7">
        <v>685.08</v>
      </c>
      <c r="O49" s="7">
        <v>7179.34</v>
      </c>
      <c r="P49" s="7"/>
      <c r="Q49" s="7"/>
      <c r="R49" s="7"/>
    </row>
    <row r="50" spans="1:18" x14ac:dyDescent="0.3">
      <c r="A50" s="1" t="s">
        <v>33</v>
      </c>
      <c r="B50" s="7">
        <v>859.63</v>
      </c>
      <c r="C50" s="7">
        <v>188.48</v>
      </c>
      <c r="D50" s="7">
        <v>81.37</v>
      </c>
      <c r="E50" s="7">
        <v>107.11</v>
      </c>
      <c r="F50" s="7">
        <v>238.59</v>
      </c>
      <c r="G50" s="7">
        <v>2910.58</v>
      </c>
      <c r="H50" s="7">
        <v>835.74</v>
      </c>
      <c r="I50" s="7">
        <v>2074.84</v>
      </c>
      <c r="J50" s="7">
        <v>3730.58</v>
      </c>
      <c r="K50" s="7">
        <v>14.55</v>
      </c>
      <c r="L50" s="7">
        <v>139.96</v>
      </c>
      <c r="M50" s="7">
        <v>204.71</v>
      </c>
      <c r="N50" s="7">
        <v>461.75</v>
      </c>
      <c r="O50" s="7">
        <v>8748.83</v>
      </c>
      <c r="P50" s="13">
        <f>(O50-O51)/O51</f>
        <v>0.10158750544571778</v>
      </c>
      <c r="Q50" s="13">
        <f>O50/$O$81</f>
        <v>6.9245755102867845E-2</v>
      </c>
      <c r="R50" s="7">
        <v>806.81</v>
      </c>
    </row>
    <row r="51" spans="1:18" x14ac:dyDescent="0.3">
      <c r="A51" s="1" t="s">
        <v>11</v>
      </c>
      <c r="B51" s="7">
        <v>1109.47</v>
      </c>
      <c r="C51" s="7">
        <v>170.6</v>
      </c>
      <c r="D51" s="7">
        <v>81.260000000000005</v>
      </c>
      <c r="E51" s="7">
        <v>89.34</v>
      </c>
      <c r="F51" s="7">
        <v>191.42</v>
      </c>
      <c r="G51" s="7">
        <v>2433.7600000000002</v>
      </c>
      <c r="H51" s="7">
        <v>714.21</v>
      </c>
      <c r="I51" s="7">
        <v>1719.55</v>
      </c>
      <c r="J51" s="7">
        <v>3292.99</v>
      </c>
      <c r="K51" s="7">
        <v>20.03</v>
      </c>
      <c r="L51" s="7">
        <v>137.52000000000001</v>
      </c>
      <c r="M51" s="7">
        <v>169.98</v>
      </c>
      <c r="N51" s="7">
        <v>416.25</v>
      </c>
      <c r="O51" s="7">
        <v>7942.02</v>
      </c>
      <c r="P51" s="7"/>
      <c r="Q51" s="7"/>
      <c r="R51" s="7"/>
    </row>
    <row r="52" spans="1:18" x14ac:dyDescent="0.3">
      <c r="A52" s="1" t="s">
        <v>34</v>
      </c>
      <c r="B52" s="7">
        <v>160.03</v>
      </c>
      <c r="C52" s="7">
        <v>46.95</v>
      </c>
      <c r="D52" s="7">
        <v>35.94</v>
      </c>
      <c r="E52" s="7">
        <v>11</v>
      </c>
      <c r="F52" s="7">
        <v>6.54</v>
      </c>
      <c r="G52" s="7">
        <v>949.31</v>
      </c>
      <c r="H52" s="7">
        <v>395.57</v>
      </c>
      <c r="I52" s="7">
        <v>553.74</v>
      </c>
      <c r="J52" s="7">
        <v>302.27999999999997</v>
      </c>
      <c r="K52" s="7">
        <v>0</v>
      </c>
      <c r="L52" s="7">
        <v>11.8</v>
      </c>
      <c r="M52" s="7">
        <v>68.900000000000006</v>
      </c>
      <c r="N52" s="7">
        <v>579.87</v>
      </c>
      <c r="O52" s="7">
        <v>2125.67</v>
      </c>
      <c r="P52" s="13">
        <f>(O52-O53)/O53</f>
        <v>0.10268607474114499</v>
      </c>
      <c r="Q52" s="13">
        <f>O52/$O$81</f>
        <v>1.6824378145364933E-2</v>
      </c>
      <c r="R52" s="7">
        <v>197.95</v>
      </c>
    </row>
    <row r="53" spans="1:18" x14ac:dyDescent="0.3">
      <c r="A53" s="1" t="s">
        <v>11</v>
      </c>
      <c r="B53" s="7">
        <v>140.85</v>
      </c>
      <c r="C53" s="7">
        <v>22.35</v>
      </c>
      <c r="D53" s="7">
        <v>13.31</v>
      </c>
      <c r="E53" s="7">
        <v>9.0399999999999991</v>
      </c>
      <c r="F53" s="7">
        <v>5.74</v>
      </c>
      <c r="G53" s="7">
        <v>894.1</v>
      </c>
      <c r="H53" s="7">
        <v>383.77</v>
      </c>
      <c r="I53" s="7">
        <v>510.34</v>
      </c>
      <c r="J53" s="7">
        <v>244.51</v>
      </c>
      <c r="K53" s="7">
        <v>0</v>
      </c>
      <c r="L53" s="7">
        <v>13.19</v>
      </c>
      <c r="M53" s="7">
        <v>64.7</v>
      </c>
      <c r="N53" s="7">
        <v>542.27</v>
      </c>
      <c r="O53" s="7">
        <v>1927.72</v>
      </c>
      <c r="P53" s="7"/>
      <c r="Q53" s="7"/>
      <c r="R53" s="7"/>
    </row>
    <row r="54" spans="1:18" x14ac:dyDescent="0.3">
      <c r="A54" s="3" t="s">
        <v>35</v>
      </c>
      <c r="B54" s="17">
        <f t="shared" ref="B54:O55" si="0">SUM(B4+B6+B8+B10+B12+B14+B16+B18+B20+B22+B24+B26+B28+B30+B32+B34+B36+B38+B40+B42+B44+B46+B48+B50+B52)</f>
        <v>13133.339999999998</v>
      </c>
      <c r="C54" s="17">
        <f t="shared" si="0"/>
        <v>2559.6299999999997</v>
      </c>
      <c r="D54" s="17">
        <f t="shared" si="0"/>
        <v>1899.6799999999998</v>
      </c>
      <c r="E54" s="17">
        <f t="shared" si="0"/>
        <v>659.95</v>
      </c>
      <c r="F54" s="17">
        <f t="shared" si="0"/>
        <v>2499.5700000000002</v>
      </c>
      <c r="G54" s="17">
        <f t="shared" si="0"/>
        <v>36887.71</v>
      </c>
      <c r="H54" s="17">
        <f t="shared" si="0"/>
        <v>15468.22</v>
      </c>
      <c r="I54" s="17">
        <f t="shared" si="0"/>
        <v>21419.52</v>
      </c>
      <c r="J54" s="17">
        <f t="shared" si="0"/>
        <v>35010.400000000001</v>
      </c>
      <c r="K54" s="17">
        <f t="shared" si="0"/>
        <v>415.28999999999996</v>
      </c>
      <c r="L54" s="17">
        <f t="shared" si="0"/>
        <v>2662.3500000000004</v>
      </c>
      <c r="M54" s="17">
        <f t="shared" si="0"/>
        <v>3828.27</v>
      </c>
      <c r="N54" s="17">
        <f t="shared" si="0"/>
        <v>11262.229999999998</v>
      </c>
      <c r="O54" s="17">
        <f t="shared" si="0"/>
        <v>108258.81999999999</v>
      </c>
      <c r="P54" s="14">
        <f>(O54-O55)/O55</f>
        <v>8.9795453250526916E-2</v>
      </c>
      <c r="Q54" s="14">
        <f>O54/$O$81</f>
        <v>0.8568532863760584</v>
      </c>
      <c r="R54" s="17">
        <f t="shared" ref="R54" si="1">SUM(R4+R6+R8+R10+R12+R14+R16+R18+R20+R22+R24+R26+R28+R30+R32+R34+R36+R38+R40+R42+R44+R46+R48+R50+R52)</f>
        <v>8920.16</v>
      </c>
    </row>
    <row r="55" spans="1:18" x14ac:dyDescent="0.3">
      <c r="A55" s="1" t="s">
        <v>36</v>
      </c>
      <c r="B55" s="18">
        <f t="shared" si="0"/>
        <v>12867.21</v>
      </c>
      <c r="C55" s="18">
        <f t="shared" si="0"/>
        <v>2285.5599999999995</v>
      </c>
      <c r="D55" s="18">
        <f t="shared" si="0"/>
        <v>1750.0499999999995</v>
      </c>
      <c r="E55" s="18">
        <f t="shared" si="0"/>
        <v>535.5</v>
      </c>
      <c r="F55" s="18">
        <f t="shared" si="0"/>
        <v>2354</v>
      </c>
      <c r="G55" s="18">
        <f t="shared" si="0"/>
        <v>33444.99</v>
      </c>
      <c r="H55" s="18">
        <f t="shared" si="0"/>
        <v>13796.410000000003</v>
      </c>
      <c r="I55" s="18">
        <f t="shared" si="0"/>
        <v>19648.550000000003</v>
      </c>
      <c r="J55" s="18">
        <f t="shared" si="0"/>
        <v>32743.929999999997</v>
      </c>
      <c r="K55" s="18">
        <f t="shared" si="0"/>
        <v>460.01</v>
      </c>
      <c r="L55" s="18">
        <f t="shared" si="0"/>
        <v>2237.0099999999998</v>
      </c>
      <c r="M55" s="18">
        <f t="shared" si="0"/>
        <v>3229.46</v>
      </c>
      <c r="N55" s="18">
        <f t="shared" si="0"/>
        <v>9716.5300000000025</v>
      </c>
      <c r="O55" s="18">
        <f t="shared" si="0"/>
        <v>99338.66</v>
      </c>
      <c r="P55" s="7"/>
      <c r="Q55" s="7"/>
      <c r="R55" s="7"/>
    </row>
    <row r="56" spans="1:18" x14ac:dyDescent="0.3">
      <c r="A56" s="1" t="s">
        <v>37</v>
      </c>
      <c r="B56" s="8">
        <f t="shared" ref="B56:O56" si="2">(B54-B55)/B55</f>
        <v>2.0682805363400395E-2</v>
      </c>
      <c r="C56" s="8">
        <f t="shared" si="2"/>
        <v>0.11991371917604449</v>
      </c>
      <c r="D56" s="8">
        <f t="shared" si="2"/>
        <v>8.5500414273878111E-2</v>
      </c>
      <c r="E56" s="8">
        <f t="shared" si="2"/>
        <v>0.23239962651727367</v>
      </c>
      <c r="F56" s="8">
        <f t="shared" si="2"/>
        <v>6.1839422259983075E-2</v>
      </c>
      <c r="G56" s="8">
        <f t="shared" si="2"/>
        <v>0.1029367926257416</v>
      </c>
      <c r="H56" s="8">
        <f t="shared" si="2"/>
        <v>0.12117717580153065</v>
      </c>
      <c r="I56" s="8">
        <f t="shared" si="2"/>
        <v>9.0132350733260078E-2</v>
      </c>
      <c r="J56" s="8">
        <f t="shared" si="2"/>
        <v>6.9218019950568088E-2</v>
      </c>
      <c r="K56" s="8">
        <f t="shared" si="2"/>
        <v>-9.721527792874074E-2</v>
      </c>
      <c r="L56" s="8">
        <f t="shared" si="2"/>
        <v>0.19013772848579158</v>
      </c>
      <c r="M56" s="8">
        <f t="shared" si="2"/>
        <v>0.18542109207112023</v>
      </c>
      <c r="N56" s="8">
        <f t="shared" si="2"/>
        <v>0.15907942444473439</v>
      </c>
      <c r="O56" s="8">
        <f t="shared" si="2"/>
        <v>8.9795453250526916E-2</v>
      </c>
      <c r="P56" s="7"/>
      <c r="Q56" s="7"/>
      <c r="R56" s="7"/>
    </row>
    <row r="57" spans="1:18" x14ac:dyDescent="0.3">
      <c r="A57" s="3" t="s">
        <v>38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x14ac:dyDescent="0.3">
      <c r="A58" s="1" t="s">
        <v>76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2587.9699999999998</v>
      </c>
      <c r="K58" s="7">
        <v>0</v>
      </c>
      <c r="L58" s="7">
        <v>0</v>
      </c>
      <c r="M58" s="7">
        <v>52.02</v>
      </c>
      <c r="N58" s="7">
        <v>0</v>
      </c>
      <c r="O58" s="7">
        <v>2639.99</v>
      </c>
      <c r="P58" s="13">
        <f>(O58-O59)/O59</f>
        <v>0.33525023392256514</v>
      </c>
      <c r="Q58" s="13">
        <f>O58/$O$81</f>
        <v>2.0895148381443011E-2</v>
      </c>
      <c r="R58" s="7">
        <v>662.84</v>
      </c>
    </row>
    <row r="59" spans="1:18" x14ac:dyDescent="0.3">
      <c r="A59" s="1" t="s">
        <v>11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1947.13</v>
      </c>
      <c r="K59" s="7">
        <v>0</v>
      </c>
      <c r="L59" s="7">
        <v>0</v>
      </c>
      <c r="M59" s="7">
        <v>30.02</v>
      </c>
      <c r="N59" s="7">
        <v>0</v>
      </c>
      <c r="O59" s="7">
        <v>1977.15</v>
      </c>
      <c r="P59" s="7"/>
      <c r="Q59" s="7"/>
      <c r="R59" s="7"/>
    </row>
    <row r="60" spans="1:18" x14ac:dyDescent="0.3">
      <c r="A60" s="1" t="s">
        <v>40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1608.93</v>
      </c>
      <c r="K60" s="7">
        <v>0</v>
      </c>
      <c r="L60" s="7">
        <v>0</v>
      </c>
      <c r="M60" s="7">
        <v>101.08</v>
      </c>
      <c r="N60" s="7">
        <v>0</v>
      </c>
      <c r="O60" s="7">
        <v>1710.01</v>
      </c>
      <c r="P60" s="13">
        <f>(O60-O61)/O61</f>
        <v>0.37408696071419956</v>
      </c>
      <c r="Q60" s="13">
        <f>O60/$O$81</f>
        <v>1.3534487889632676E-2</v>
      </c>
      <c r="R60" s="7">
        <v>465.54</v>
      </c>
    </row>
    <row r="61" spans="1:18" x14ac:dyDescent="0.3">
      <c r="A61" s="1" t="s">
        <v>11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1168.92</v>
      </c>
      <c r="K61" s="7">
        <v>0</v>
      </c>
      <c r="L61" s="7">
        <v>0</v>
      </c>
      <c r="M61" s="7">
        <v>75.55</v>
      </c>
      <c r="N61" s="7">
        <v>0</v>
      </c>
      <c r="O61" s="7">
        <v>1244.47</v>
      </c>
      <c r="P61" s="7"/>
      <c r="Q61" s="7"/>
      <c r="R61" s="7"/>
    </row>
    <row r="62" spans="1:18" x14ac:dyDescent="0.3">
      <c r="A62" s="1" t="s">
        <v>41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3369.17</v>
      </c>
      <c r="K62" s="7">
        <v>0</v>
      </c>
      <c r="L62" s="7">
        <v>0</v>
      </c>
      <c r="M62" s="7">
        <v>80.209999999999994</v>
      </c>
      <c r="N62" s="7">
        <v>0</v>
      </c>
      <c r="O62" s="7">
        <v>3449.38</v>
      </c>
      <c r="P62" s="13">
        <f>(O62-O63)/O63</f>
        <v>0.30782180094786732</v>
      </c>
      <c r="Q62" s="13">
        <f>O62/$O$81</f>
        <v>2.7301356036947833E-2</v>
      </c>
      <c r="R62" s="7">
        <v>811.88</v>
      </c>
    </row>
    <row r="63" spans="1:18" x14ac:dyDescent="0.3">
      <c r="A63" s="1" t="s">
        <v>11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2543.63</v>
      </c>
      <c r="K63" s="7">
        <v>0</v>
      </c>
      <c r="L63" s="7">
        <v>0</v>
      </c>
      <c r="M63" s="7">
        <v>93.87</v>
      </c>
      <c r="N63" s="7">
        <v>0</v>
      </c>
      <c r="O63" s="7">
        <v>2637.5</v>
      </c>
      <c r="P63" s="7"/>
      <c r="Q63" s="7"/>
      <c r="R63" s="7"/>
    </row>
    <row r="64" spans="1:18" x14ac:dyDescent="0.3">
      <c r="A64" s="1" t="s">
        <v>42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673.28</v>
      </c>
      <c r="K64" s="7">
        <v>0</v>
      </c>
      <c r="L64" s="7">
        <v>0</v>
      </c>
      <c r="M64" s="7">
        <v>12.93</v>
      </c>
      <c r="N64" s="7">
        <v>0</v>
      </c>
      <c r="O64" s="7">
        <v>686.21</v>
      </c>
      <c r="P64" s="13">
        <f>(O64-O65)/O65</f>
        <v>0.11300158951568443</v>
      </c>
      <c r="Q64" s="13">
        <f>O64/$O$81</f>
        <v>5.4312553346149081E-3</v>
      </c>
      <c r="R64" s="7">
        <v>69.67</v>
      </c>
    </row>
    <row r="65" spans="1:18" x14ac:dyDescent="0.3">
      <c r="A65" s="1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604.07000000000005</v>
      </c>
      <c r="K65" s="7">
        <v>0</v>
      </c>
      <c r="L65" s="7">
        <v>0</v>
      </c>
      <c r="M65" s="7">
        <v>12.47</v>
      </c>
      <c r="N65" s="7">
        <v>0</v>
      </c>
      <c r="O65" s="7">
        <v>616.54</v>
      </c>
      <c r="P65" s="7"/>
      <c r="Q65" s="7"/>
      <c r="R65" s="7"/>
    </row>
    <row r="66" spans="1:18" x14ac:dyDescent="0.3">
      <c r="A66" s="1" t="s">
        <v>43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0.09</v>
      </c>
      <c r="K66" s="7">
        <v>0</v>
      </c>
      <c r="L66" s="7">
        <v>0</v>
      </c>
      <c r="M66" s="7">
        <v>0</v>
      </c>
      <c r="N66" s="7">
        <v>0</v>
      </c>
      <c r="O66" s="7">
        <v>0.09</v>
      </c>
      <c r="P66" s="7">
        <v>0</v>
      </c>
      <c r="Q66" s="7">
        <v>0</v>
      </c>
      <c r="R66" s="7">
        <v>0.09</v>
      </c>
    </row>
    <row r="67" spans="1:18" x14ac:dyDescent="0.3">
      <c r="A67" s="1" t="s">
        <v>11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/>
      <c r="Q67" s="7"/>
      <c r="R67" s="7"/>
    </row>
    <row r="68" spans="1:18" x14ac:dyDescent="0.3">
      <c r="A68" s="1" t="s">
        <v>44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6270.8</v>
      </c>
      <c r="K68" s="7">
        <v>0</v>
      </c>
      <c r="L68" s="7">
        <v>0</v>
      </c>
      <c r="M68" s="7">
        <v>73.36</v>
      </c>
      <c r="N68" s="7">
        <v>0.14000000000000001</v>
      </c>
      <c r="O68" s="7">
        <v>6344.3</v>
      </c>
      <c r="P68" s="13">
        <f>(O68-O69)/O69</f>
        <v>0.16637527048368095</v>
      </c>
      <c r="Q68" s="13">
        <f>O68/$O$81</f>
        <v>5.0214239401054142E-2</v>
      </c>
      <c r="R68" s="7">
        <v>904.97</v>
      </c>
    </row>
    <row r="69" spans="1:18" x14ac:dyDescent="0.3">
      <c r="A69" s="1" t="s">
        <v>11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5364.58</v>
      </c>
      <c r="K69" s="7">
        <v>0</v>
      </c>
      <c r="L69" s="7">
        <v>0</v>
      </c>
      <c r="M69" s="7">
        <v>74.75</v>
      </c>
      <c r="N69" s="7">
        <v>0</v>
      </c>
      <c r="O69" s="7">
        <v>5439.33</v>
      </c>
      <c r="P69" s="7"/>
      <c r="Q69" s="7"/>
      <c r="R69" s="7"/>
    </row>
    <row r="70" spans="1:18" x14ac:dyDescent="0.3">
      <c r="A70" s="3" t="s">
        <v>45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f>SUM(J60+J62+J64+J66+J68+J58)</f>
        <v>14510.24</v>
      </c>
      <c r="K70" s="6">
        <f t="shared" ref="K70:O70" si="3">SUM(K60+K62+K64+K66+K68+K58)</f>
        <v>0</v>
      </c>
      <c r="L70" s="6">
        <f t="shared" si="3"/>
        <v>0</v>
      </c>
      <c r="M70" s="6">
        <f t="shared" si="3"/>
        <v>319.59999999999997</v>
      </c>
      <c r="N70" s="6">
        <f t="shared" si="3"/>
        <v>0.14000000000000001</v>
      </c>
      <c r="O70" s="6">
        <f t="shared" si="3"/>
        <v>14829.980000000001</v>
      </c>
      <c r="P70" s="14">
        <f>(O70-O71)/O71</f>
        <v>0.24464896739317463</v>
      </c>
      <c r="Q70" s="14">
        <f>O70/$O$81</f>
        <v>0.11737719938099474</v>
      </c>
      <c r="R70" s="6">
        <f>SUM(R60+R62+R64+R66+R68+R58)</f>
        <v>2914.9900000000002</v>
      </c>
    </row>
    <row r="71" spans="1:18" x14ac:dyDescent="0.3">
      <c r="A71" s="1" t="s">
        <v>36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11628.33</v>
      </c>
      <c r="K71" s="7">
        <v>0</v>
      </c>
      <c r="L71" s="7">
        <v>0</v>
      </c>
      <c r="M71" s="7">
        <v>286.66000000000003</v>
      </c>
      <c r="N71" s="7">
        <v>0</v>
      </c>
      <c r="O71" s="7">
        <v>11914.99</v>
      </c>
      <c r="P71" s="7"/>
      <c r="Q71" s="7"/>
      <c r="R71" s="7"/>
    </row>
    <row r="72" spans="1:18" x14ac:dyDescent="0.3">
      <c r="A72" s="1" t="s">
        <v>37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8">
        <f>(J70-J71)/J71</f>
        <v>0.24783524375383223</v>
      </c>
      <c r="K72" s="7">
        <v>0</v>
      </c>
      <c r="L72" s="7">
        <v>0</v>
      </c>
      <c r="M72" s="8">
        <f>(M70-M71)/M71</f>
        <v>0.11490964906160586</v>
      </c>
      <c r="N72" s="7">
        <v>0</v>
      </c>
      <c r="O72" s="8">
        <f>(O70-O71)/O71</f>
        <v>0.24464896739317463</v>
      </c>
      <c r="P72" s="7"/>
      <c r="Q72" s="7"/>
      <c r="R72" s="7"/>
    </row>
    <row r="73" spans="1:18" x14ac:dyDescent="0.3">
      <c r="A73" s="1" t="s">
        <v>56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3">
      <c r="A74" s="1" t="s">
        <v>57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2773.79</v>
      </c>
      <c r="O74" s="7">
        <v>2773.79</v>
      </c>
      <c r="P74" s="13">
        <f>(O74-O75)/O75</f>
        <v>4.6235492473248034E-2</v>
      </c>
      <c r="Q74" s="13">
        <f>O74/$O$81</f>
        <v>2.1954156503987826E-2</v>
      </c>
      <c r="R74" s="7">
        <v>122.58</v>
      </c>
    </row>
    <row r="75" spans="1:18" x14ac:dyDescent="0.3">
      <c r="A75" s="1" t="s">
        <v>11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2651.21</v>
      </c>
      <c r="O75" s="7">
        <v>2651.21</v>
      </c>
      <c r="P75" s="7"/>
      <c r="Q75" s="7"/>
      <c r="R75" s="7"/>
    </row>
    <row r="76" spans="1:18" x14ac:dyDescent="0.3">
      <c r="A76" s="1" t="s">
        <v>58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482.05</v>
      </c>
      <c r="O76" s="7">
        <v>482.05</v>
      </c>
      <c r="P76" s="13">
        <f>(O76-O77)/O77</f>
        <v>0.16055951463790447</v>
      </c>
      <c r="Q76" s="13">
        <f>O76/$O$81</f>
        <v>3.8153577389590889E-3</v>
      </c>
      <c r="R76" s="7">
        <v>66.69</v>
      </c>
    </row>
    <row r="77" spans="1:18" x14ac:dyDescent="0.3">
      <c r="A77" s="1" t="s">
        <v>11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415.36</v>
      </c>
      <c r="O77" s="7">
        <v>415.36</v>
      </c>
      <c r="P77" s="7"/>
      <c r="Q77" s="7"/>
      <c r="R77" s="7"/>
    </row>
    <row r="78" spans="1:18" x14ac:dyDescent="0.3">
      <c r="A78" s="3" t="s">
        <v>59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3">
        <f>SUM(N74+N76)</f>
        <v>3255.84</v>
      </c>
      <c r="O78" s="3">
        <f>SUM(O74+O76)</f>
        <v>3255.84</v>
      </c>
      <c r="P78" s="14">
        <f>(O78-O79)/O79</f>
        <v>6.1720423795967469E-2</v>
      </c>
      <c r="Q78" s="14">
        <f>O78/$O$81</f>
        <v>2.5769514242946916E-2</v>
      </c>
      <c r="R78" s="3">
        <f>SUM(R74+R76)</f>
        <v>189.26999999999998</v>
      </c>
    </row>
    <row r="79" spans="1:18" x14ac:dyDescent="0.3">
      <c r="A79" s="1" t="s">
        <v>36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1">
        <f>SUM(N75+N77)</f>
        <v>3066.57</v>
      </c>
      <c r="O79" s="1">
        <f>SUM(O75+O77)</f>
        <v>3066.57</v>
      </c>
      <c r="P79" s="7"/>
      <c r="Q79" s="7"/>
      <c r="R79" s="7"/>
    </row>
    <row r="80" spans="1:18" x14ac:dyDescent="0.3">
      <c r="A80" s="1" t="s">
        <v>37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/>
      <c r="K80" s="7"/>
      <c r="L80" s="7"/>
      <c r="M80" s="7"/>
      <c r="N80" s="14">
        <f>(N78-N79)/N79</f>
        <v>6.1720423795967469E-2</v>
      </c>
      <c r="O80" s="14">
        <f>(O78-O79)/O79</f>
        <v>6.1720423795967469E-2</v>
      </c>
      <c r="P80" s="7"/>
      <c r="Q80" s="7"/>
      <c r="R80" s="7"/>
    </row>
    <row r="81" spans="1:18" x14ac:dyDescent="0.3">
      <c r="A81" s="3" t="s">
        <v>46</v>
      </c>
      <c r="B81" s="11">
        <f t="shared" ref="B81:O82" si="4">SUM(B54+B70+B78)</f>
        <v>13133.339999999998</v>
      </c>
      <c r="C81" s="11">
        <f t="shared" si="4"/>
        <v>2559.6299999999997</v>
      </c>
      <c r="D81" s="11">
        <f t="shared" si="4"/>
        <v>1899.6799999999998</v>
      </c>
      <c r="E81" s="11">
        <f t="shared" si="4"/>
        <v>659.95</v>
      </c>
      <c r="F81" s="11">
        <f t="shared" si="4"/>
        <v>2499.5700000000002</v>
      </c>
      <c r="G81" s="11">
        <f t="shared" si="4"/>
        <v>36887.71</v>
      </c>
      <c r="H81" s="11">
        <f t="shared" si="4"/>
        <v>15468.22</v>
      </c>
      <c r="I81" s="11">
        <f t="shared" si="4"/>
        <v>21419.52</v>
      </c>
      <c r="J81" s="11">
        <f t="shared" si="4"/>
        <v>49520.639999999999</v>
      </c>
      <c r="K81" s="11">
        <f t="shared" si="4"/>
        <v>415.28999999999996</v>
      </c>
      <c r="L81" s="11">
        <f t="shared" si="4"/>
        <v>2662.3500000000004</v>
      </c>
      <c r="M81" s="11">
        <f t="shared" si="4"/>
        <v>4147.87</v>
      </c>
      <c r="N81" s="11">
        <f t="shared" si="4"/>
        <v>14518.209999999997</v>
      </c>
      <c r="O81" s="11">
        <f t="shared" si="4"/>
        <v>126344.63999999998</v>
      </c>
      <c r="P81" s="14">
        <f>(O81-O82)/O82</f>
        <v>0.10518191794942283</v>
      </c>
      <c r="Q81" s="14">
        <f>O81/$O$81</f>
        <v>1</v>
      </c>
      <c r="R81" s="11">
        <f t="shared" ref="R81" si="5">SUM(R54+R70+R78)</f>
        <v>12024.42</v>
      </c>
    </row>
    <row r="82" spans="1:18" x14ac:dyDescent="0.3">
      <c r="A82" s="1" t="s">
        <v>36</v>
      </c>
      <c r="B82" s="12">
        <f t="shared" si="4"/>
        <v>12867.21</v>
      </c>
      <c r="C82" s="12">
        <f t="shared" si="4"/>
        <v>2285.5599999999995</v>
      </c>
      <c r="D82" s="12">
        <f t="shared" si="4"/>
        <v>1750.0499999999995</v>
      </c>
      <c r="E82" s="12">
        <f t="shared" si="4"/>
        <v>535.5</v>
      </c>
      <c r="F82" s="12">
        <f t="shared" si="4"/>
        <v>2354</v>
      </c>
      <c r="G82" s="12">
        <f t="shared" si="4"/>
        <v>33444.99</v>
      </c>
      <c r="H82" s="12">
        <f t="shared" si="4"/>
        <v>13796.410000000003</v>
      </c>
      <c r="I82" s="12">
        <f t="shared" si="4"/>
        <v>19648.550000000003</v>
      </c>
      <c r="J82" s="12">
        <f t="shared" si="4"/>
        <v>44372.259999999995</v>
      </c>
      <c r="K82" s="12">
        <f t="shared" si="4"/>
        <v>460.01</v>
      </c>
      <c r="L82" s="12">
        <f t="shared" si="4"/>
        <v>2237.0099999999998</v>
      </c>
      <c r="M82" s="12">
        <f t="shared" si="4"/>
        <v>3516.12</v>
      </c>
      <c r="N82" s="12">
        <f t="shared" si="4"/>
        <v>12783.100000000002</v>
      </c>
      <c r="O82" s="12">
        <f t="shared" si="4"/>
        <v>114320.22000000002</v>
      </c>
      <c r="P82" s="7"/>
      <c r="Q82" s="7"/>
      <c r="R82" s="7"/>
    </row>
    <row r="83" spans="1:18" x14ac:dyDescent="0.3">
      <c r="A83" s="1" t="s">
        <v>37</v>
      </c>
      <c r="B83" s="8">
        <f t="shared" ref="B83:O83" si="6">(B81-B82)/B82</f>
        <v>2.0682805363400395E-2</v>
      </c>
      <c r="C83" s="8">
        <f t="shared" si="6"/>
        <v>0.11991371917604449</v>
      </c>
      <c r="D83" s="8">
        <f t="shared" si="6"/>
        <v>8.5500414273878111E-2</v>
      </c>
      <c r="E83" s="8">
        <f t="shared" si="6"/>
        <v>0.23239962651727367</v>
      </c>
      <c r="F83" s="8">
        <f t="shared" si="6"/>
        <v>6.1839422259983075E-2</v>
      </c>
      <c r="G83" s="8">
        <f t="shared" si="6"/>
        <v>0.1029367926257416</v>
      </c>
      <c r="H83" s="8">
        <f t="shared" si="6"/>
        <v>0.12117717580153065</v>
      </c>
      <c r="I83" s="8">
        <f t="shared" si="6"/>
        <v>9.0132350733260078E-2</v>
      </c>
      <c r="J83" s="8">
        <f t="shared" si="6"/>
        <v>0.11602699524432619</v>
      </c>
      <c r="K83" s="8">
        <f t="shared" si="6"/>
        <v>-9.721527792874074E-2</v>
      </c>
      <c r="L83" s="8">
        <f t="shared" si="6"/>
        <v>0.19013772848579158</v>
      </c>
      <c r="M83" s="8">
        <f t="shared" si="6"/>
        <v>0.1796724798926089</v>
      </c>
      <c r="N83" s="8">
        <f t="shared" si="6"/>
        <v>0.13573468094593602</v>
      </c>
      <c r="O83" s="8">
        <f t="shared" si="6"/>
        <v>0.10518191794942283</v>
      </c>
      <c r="P83" s="7"/>
      <c r="Q83" s="7"/>
      <c r="R83" s="7"/>
    </row>
    <row r="84" spans="1:18" x14ac:dyDescent="0.3">
      <c r="A84" s="1" t="s">
        <v>47</v>
      </c>
      <c r="B84" s="13">
        <f>B81/$O$81</f>
        <v>0.10394853315502739</v>
      </c>
      <c r="C84" s="13">
        <f t="shared" ref="C84:O84" si="7">C81/$O$81</f>
        <v>2.0259110319203095E-2</v>
      </c>
      <c r="D84" s="13">
        <f t="shared" si="7"/>
        <v>1.5035699179640705E-2</v>
      </c>
      <c r="E84" s="13">
        <f t="shared" si="7"/>
        <v>5.2234111395623919E-3</v>
      </c>
      <c r="F84" s="13">
        <f t="shared" si="7"/>
        <v>1.9783743892894865E-2</v>
      </c>
      <c r="G84" s="13">
        <f t="shared" si="7"/>
        <v>0.29196102026963711</v>
      </c>
      <c r="H84" s="13">
        <f t="shared" si="7"/>
        <v>0.12242877893355825</v>
      </c>
      <c r="I84" s="13">
        <f t="shared" si="7"/>
        <v>0.16953247878184624</v>
      </c>
      <c r="J84" s="13">
        <f t="shared" si="7"/>
        <v>0.39194887887606478</v>
      </c>
      <c r="K84" s="13">
        <f t="shared" si="7"/>
        <v>3.2869617579344879E-3</v>
      </c>
      <c r="L84" s="13">
        <f t="shared" si="7"/>
        <v>2.1072124626735259E-2</v>
      </c>
      <c r="M84" s="13">
        <f t="shared" si="7"/>
        <v>3.2829805839013036E-2</v>
      </c>
      <c r="N84" s="13">
        <f t="shared" si="7"/>
        <v>0.11490958381772269</v>
      </c>
      <c r="O84" s="13">
        <f t="shared" si="7"/>
        <v>1</v>
      </c>
      <c r="P84" s="7"/>
      <c r="Q84" s="7"/>
      <c r="R84" s="7"/>
    </row>
    <row r="85" spans="1:18" x14ac:dyDescent="0.3">
      <c r="A85" s="1" t="s">
        <v>48</v>
      </c>
      <c r="B85" s="13">
        <f>B82/$O$82</f>
        <v>0.11255410460196803</v>
      </c>
      <c r="C85" s="13">
        <f t="shared" ref="C85:O85" si="8">C82/$O$82</f>
        <v>1.9992613730099532E-2</v>
      </c>
      <c r="D85" s="13">
        <f t="shared" si="8"/>
        <v>1.5308315536831535E-2</v>
      </c>
      <c r="E85" s="13">
        <f t="shared" si="8"/>
        <v>4.6842107196784603E-3</v>
      </c>
      <c r="F85" s="13">
        <f t="shared" si="8"/>
        <v>2.0591282976887202E-2</v>
      </c>
      <c r="G85" s="13">
        <f t="shared" si="8"/>
        <v>0.29255533273116507</v>
      </c>
      <c r="H85" s="13">
        <f t="shared" si="8"/>
        <v>0.12068215054169772</v>
      </c>
      <c r="I85" s="13">
        <f t="shared" si="8"/>
        <v>0.17187291976869884</v>
      </c>
      <c r="J85" s="13">
        <f t="shared" si="8"/>
        <v>0.38814008580459336</v>
      </c>
      <c r="K85" s="13">
        <f t="shared" si="8"/>
        <v>4.0238725922675791E-3</v>
      </c>
      <c r="L85" s="13">
        <f t="shared" si="8"/>
        <v>1.9567929452899927E-2</v>
      </c>
      <c r="M85" s="13">
        <f t="shared" si="8"/>
        <v>3.0756763764100518E-2</v>
      </c>
      <c r="N85" s="13">
        <f t="shared" si="8"/>
        <v>0.11181836424037672</v>
      </c>
      <c r="O85" s="13">
        <f t="shared" si="8"/>
        <v>1</v>
      </c>
      <c r="P85" s="7"/>
      <c r="Q85" s="7"/>
      <c r="R85" s="7"/>
    </row>
    <row r="86" spans="1:18" x14ac:dyDescent="0.3">
      <c r="A86" s="1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2024-09-12T10:27:58Z</dcterms:created>
  <dcterms:modified xsi:type="dcterms:W3CDTF">2024-09-12T06:59:31Z</dcterms:modified>
</cp:coreProperties>
</file>