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7AFCEBAF-5FA6-4CF6-AA05-07E0C8CBF94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4" l="1"/>
  <c r="N80" i="4"/>
  <c r="Q76" i="4"/>
  <c r="Q74" i="4"/>
  <c r="Q81" i="4"/>
  <c r="Q78" i="4"/>
  <c r="Q70" i="4"/>
  <c r="Q68" i="4"/>
  <c r="Q64" i="4"/>
  <c r="Q62" i="4"/>
  <c r="Q60" i="4"/>
  <c r="Q58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Q6" i="4"/>
  <c r="Q4" i="4"/>
  <c r="P81" i="4"/>
  <c r="P78" i="4"/>
  <c r="P76" i="4"/>
  <c r="P74" i="4"/>
  <c r="P70" i="4"/>
  <c r="P68" i="4"/>
  <c r="P64" i="4"/>
  <c r="P62" i="4"/>
  <c r="P60" i="4"/>
  <c r="P58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79" i="4" l="1"/>
  <c r="N79" i="4"/>
  <c r="O78" i="4"/>
  <c r="N78" i="4"/>
  <c r="O72" i="4"/>
  <c r="M72" i="4"/>
  <c r="J72" i="4"/>
  <c r="R70" i="4"/>
  <c r="N70" i="4"/>
  <c r="O70" i="4"/>
  <c r="M70" i="4"/>
  <c r="J70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E69" i="3"/>
  <c r="D69" i="3"/>
  <c r="C69" i="3"/>
  <c r="B69" i="3"/>
  <c r="E68" i="3"/>
  <c r="D68" i="3"/>
  <c r="C68" i="3"/>
  <c r="B68" i="3"/>
  <c r="E67" i="3"/>
  <c r="D67" i="3"/>
  <c r="C67" i="3"/>
  <c r="B67" i="3"/>
  <c r="H65" i="3"/>
  <c r="E65" i="3"/>
  <c r="D65" i="3"/>
  <c r="C65" i="3"/>
  <c r="B65" i="3"/>
  <c r="E64" i="3"/>
  <c r="D64" i="3"/>
  <c r="C64" i="3"/>
  <c r="B64" i="3"/>
  <c r="H62" i="3"/>
  <c r="E62" i="3"/>
  <c r="D62" i="3"/>
  <c r="C62" i="3"/>
  <c r="B62" i="3"/>
  <c r="E56" i="3"/>
  <c r="D56" i="3"/>
  <c r="C56" i="3"/>
  <c r="B56" i="3"/>
  <c r="E55" i="3"/>
  <c r="D55" i="3"/>
  <c r="C55" i="3"/>
  <c r="B55" i="3"/>
  <c r="H54" i="3"/>
  <c r="E54" i="3"/>
  <c r="D54" i="3"/>
  <c r="C54" i="3"/>
  <c r="B54" i="3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H55" i="2"/>
  <c r="H53" i="2"/>
  <c r="H51" i="2"/>
  <c r="H49" i="2"/>
  <c r="H47" i="2"/>
  <c r="H45" i="2"/>
  <c r="H43" i="2"/>
  <c r="H41" i="2"/>
  <c r="H39" i="2"/>
  <c r="H37" i="2"/>
  <c r="H35" i="2"/>
  <c r="H31" i="2"/>
  <c r="H29" i="2"/>
  <c r="H27" i="2"/>
  <c r="H23" i="2"/>
  <c r="H21" i="2"/>
  <c r="H19" i="2"/>
  <c r="H17" i="2"/>
  <c r="H15" i="2"/>
  <c r="H13" i="2"/>
  <c r="H9" i="2"/>
  <c r="H7" i="2"/>
  <c r="H5" i="2"/>
  <c r="G55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11" i="2"/>
  <c r="G9" i="2"/>
  <c r="G7" i="2"/>
  <c r="G5" i="2"/>
  <c r="F56" i="2"/>
  <c r="E56" i="2"/>
  <c r="D56" i="2"/>
  <c r="C56" i="2"/>
  <c r="B56" i="2"/>
  <c r="I55" i="2"/>
  <c r="F55" i="2"/>
  <c r="E55" i="2"/>
  <c r="D55" i="2"/>
  <c r="C55" i="2"/>
  <c r="B55" i="2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H74" i="1"/>
  <c r="H71" i="1"/>
  <c r="H69" i="1"/>
  <c r="H65" i="1"/>
  <c r="H63" i="1"/>
  <c r="H61" i="1"/>
  <c r="H59" i="1"/>
  <c r="H55" i="1"/>
  <c r="H53" i="1"/>
  <c r="H51" i="1"/>
  <c r="H49" i="1"/>
  <c r="H47" i="1"/>
  <c r="H45" i="1"/>
  <c r="H41" i="1"/>
  <c r="H39" i="1"/>
  <c r="H37" i="1"/>
  <c r="H35" i="1"/>
  <c r="H33" i="1"/>
  <c r="H31" i="1"/>
  <c r="H29" i="1"/>
  <c r="H27" i="1"/>
  <c r="H23" i="1"/>
  <c r="H21" i="1"/>
  <c r="H19" i="1"/>
  <c r="H17" i="1"/>
  <c r="H15" i="1"/>
  <c r="H13" i="1"/>
  <c r="H11" i="1"/>
  <c r="H9" i="1"/>
  <c r="H7" i="1"/>
  <c r="H5" i="1"/>
  <c r="G74" i="1"/>
  <c r="G71" i="1"/>
  <c r="G69" i="1"/>
  <c r="G65" i="1"/>
  <c r="G63" i="1"/>
  <c r="G61" i="1"/>
  <c r="G59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F75" i="1"/>
  <c r="E75" i="1"/>
  <c r="D75" i="1"/>
  <c r="C75" i="1"/>
  <c r="B75" i="1"/>
  <c r="I74" i="1"/>
  <c r="F74" i="1"/>
  <c r="E74" i="1"/>
  <c r="D74" i="1"/>
  <c r="C74" i="1"/>
  <c r="B74" i="1"/>
  <c r="F73" i="1"/>
  <c r="E73" i="1"/>
  <c r="C73" i="1"/>
  <c r="B73" i="1"/>
  <c r="F72" i="1"/>
  <c r="E72" i="1"/>
  <c r="C72" i="1"/>
  <c r="B72" i="1"/>
  <c r="I71" i="1"/>
  <c r="F71" i="1"/>
  <c r="E71" i="1"/>
  <c r="C71" i="1"/>
  <c r="B71" i="1"/>
  <c r="F57" i="1"/>
  <c r="E57" i="1"/>
  <c r="D57" i="1"/>
  <c r="C57" i="1"/>
  <c r="B57" i="1"/>
  <c r="F56" i="1"/>
  <c r="E56" i="1"/>
  <c r="D56" i="1"/>
  <c r="C56" i="1"/>
  <c r="B56" i="1"/>
  <c r="I55" i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<sst xmlns="http://schemas.openxmlformats.org/spreadsheetml/2006/main" count="325" uniqueCount="77">
  <si>
    <t>GROSS DIRECT PREMIUM INCOME UNDERWRITTEN BY NON-LIFE INSURERS WITHIN INDIA  (SEGMENT WISE) : FOR THE PERIOD UPTO July 2024 (PROVISIONAL &amp; UNAUDITED ) IN FY 2024-25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</si>
  <si>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</si>
  <si>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</si>
  <si>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</si>
  <si>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</si>
  <si>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</si>
  <si>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</si>
  <si>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</si>
  <si>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</si>
  <si>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</si>
  <si>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</si>
  <si>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</si>
  <si>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</si>
  <si>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</si>
  <si>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</si>
  <si>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</si>
  <si>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</si>
  <si>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</si>
  <si>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</si>
  <si>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</si>
  <si>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</si>
  <si>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</si>
  <si>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</si>
  <si>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</si>
  <si>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</si>
  <si>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</si>
  <si>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</si>
  <si>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</si>
  <si>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</si>
  <si>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</si>
  <si>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</si>
  <si>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</si>
  <si>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</si>
  <si>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</si>
  <si>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</si>
  <si>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</si>
  <si>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</si>
  <si>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</si>
  <si>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</si>
  <si>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>Aditya Birla Health Insurance Co Ltd</t>
  </si>
  <si>
    <t>Care Health Insurance Ltd</t>
  </si>
  <si>
    <t>ManipalCigna Health Insurance Co Ltd</t>
  </si>
  <si>
    <t>Narayana Health Insurance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</si>
  <si>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</si>
  <si>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</si>
  <si>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</si>
  <si>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</si>
  <si>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</si>
  <si>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</si>
  <si>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</si>
  <si>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</si>
  <si>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</si>
  <si>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</si>
  <si>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</si>
  <si>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</si>
  <si>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</si>
  <si>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</si>
  <si>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</si>
  <si>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</si>
  <si>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</si>
  <si>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</si>
  <si>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</si>
  <si>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</si>
  <si>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</si>
  <si>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</si>
  <si>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</si>
  <si>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</si>
  <si>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</si>
  <si>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</si>
  <si>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</si>
  <si>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</si>
  <si>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</si>
  <si>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GROSS DIRECT PREMIUM INCOME UNDERWRITTEN BY NON-LIFE INSURERS WITHIN INDIA  (SEGMENT WISE) : FOR THE PERIOD UPTO JULY 2024 (PROVISIONAL &amp; UNAUDITED ) IN FY 2024-25  (Rs. In Crs.)</t>
  </si>
  <si>
    <t>GROSS DIRECT PREMIUM INCOME UNDERWRITTEN BY NON-LIFE INSURERS WITHIN INDIA  (SEGMENT WISE) : FOR THE PERIOD UPTO July  2024 (PROVISIONAL &amp; UNAUDITED ) IN FY 2024-25  (Rs. In Crs.)</t>
  </si>
  <si>
    <t>Zuno General Insurance Co Ltd</t>
  </si>
  <si>
    <t>Niva bupa health insurance company limited</t>
  </si>
  <si>
    <t>Zuno 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</si>
</sst>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43" fontId="2" fillId="0" borderId="1" xfId="1" applyFont="1" applyBorder="1"/>
    <xf numFmtId="43" fontId="0" fillId="0" borderId="1" xfId="1" applyFont="1" applyBorder="1"/>
    <xf numFmtId="10" fontId="2" fillId="0" borderId="1" xfId="2" applyNumberFormat="1" applyFont="1" applyBorder="1"/>
    <xf numFmtId="10" fontId="1" fillId="0" borderId="1" xfId="2" applyNumberFormat="1" applyFont="1" applyBorder="1"/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2" applyNumberFormat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43" fontId="1" fillId="0" borderId="1" xfId="1" applyFont="1" applyBorder="1"/>
    <xf numFmtId="43" fontId="3" fillId="0" borderId="1" xfId="1" applyFont="1" applyBorder="1"/>
    <xf numFmtId="43" fontId="4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workbookViewId="0">
      <selection activeCell="G67" sqref="G67:H67"/>
    </sheetView>
  </sheetViews>
  <sheetFormatPr defaultRowHeight="14.4" x14ac:dyDescent="0.3"/>
  <cols>
    <col min="1" max="1" width="39.21875" customWidth="1"/>
    <col min="2" max="2" width="12" customWidth="1"/>
    <col min="3" max="3" width="12.33203125" customWidth="1"/>
    <col min="4" max="4" width="11.88671875" customWidth="1"/>
    <col min="5" max="5" width="10.44140625" customWidth="1"/>
    <col min="6" max="6" width="11.88671875" customWidth="1"/>
    <col min="9" max="9" width="9" customWidth="1"/>
  </cols>
  <sheetData>
    <row r="2" spans="1:9" ht="34.200000000000003" customHeight="1" x14ac:dyDescent="0.3">
      <c r="A2" s="20" t="s">
        <v>72</v>
      </c>
      <c r="B2" s="20"/>
      <c r="C2" s="20"/>
      <c r="D2" s="20"/>
      <c r="E2" s="20"/>
      <c r="F2" s="20"/>
      <c r="G2" s="20"/>
      <c r="H2" s="20"/>
      <c r="I2" s="20"/>
    </row>
    <row r="3" spans="1:9" ht="43.2" x14ac:dyDescent="0.3">
      <c r="A3" s="2"/>
      <c r="B3" s="4" t="s">
        <v>1</v>
      </c>
      <c r="C3" s="4" t="s">
        <v>2</v>
      </c>
      <c r="D3" s="1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x14ac:dyDescent="0.3">
      <c r="A4" s="6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3">
        <v>27.77</v>
      </c>
      <c r="C5" s="3">
        <v>305.99</v>
      </c>
      <c r="D5" s="9">
        <v>0</v>
      </c>
      <c r="E5" s="3">
        <v>11.76</v>
      </c>
      <c r="F5" s="3">
        <v>345.52</v>
      </c>
      <c r="G5" s="14">
        <f>(F5-F6)/F6</f>
        <v>0.13815139337242244</v>
      </c>
      <c r="H5" s="14">
        <f>F5/$F$74</f>
        <v>8.3293878507421527E-3</v>
      </c>
      <c r="I5" s="3">
        <v>41.94</v>
      </c>
    </row>
    <row r="6" spans="1:9" x14ac:dyDescent="0.3">
      <c r="A6" s="3" t="s">
        <v>11</v>
      </c>
      <c r="B6" s="13">
        <v>9</v>
      </c>
      <c r="C6" s="3">
        <v>276.98</v>
      </c>
      <c r="D6" s="9">
        <v>0</v>
      </c>
      <c r="E6" s="3">
        <v>17.600000000000001</v>
      </c>
      <c r="F6" s="3">
        <v>303.58</v>
      </c>
      <c r="G6" s="3"/>
      <c r="H6" s="3"/>
      <c r="I6" s="3"/>
    </row>
    <row r="7" spans="1:9" x14ac:dyDescent="0.3">
      <c r="A7" s="3" t="s">
        <v>12</v>
      </c>
      <c r="B7" s="3">
        <v>326.75</v>
      </c>
      <c r="C7" s="3">
        <v>1459.96</v>
      </c>
      <c r="D7" s="3">
        <v>885.84</v>
      </c>
      <c r="E7" s="3">
        <v>86.91</v>
      </c>
      <c r="F7" s="3">
        <v>2759.46</v>
      </c>
      <c r="G7" s="14">
        <f>(F7-F8)/F8</f>
        <v>-0.23632589804616153</v>
      </c>
      <c r="H7" s="14">
        <f>F7/$F$74</f>
        <v>6.6521800760039773E-2</v>
      </c>
      <c r="I7" s="3">
        <v>-853.94</v>
      </c>
    </row>
    <row r="8" spans="1:9" x14ac:dyDescent="0.3">
      <c r="A8" s="3" t="s">
        <v>11</v>
      </c>
      <c r="B8" s="3">
        <v>287.39999999999998</v>
      </c>
      <c r="C8" s="3">
        <v>946.88</v>
      </c>
      <c r="D8" s="3">
        <v>2302.31</v>
      </c>
      <c r="E8" s="3">
        <v>76.81</v>
      </c>
      <c r="F8" s="3">
        <v>3613.4</v>
      </c>
      <c r="G8" s="3"/>
      <c r="H8" s="3"/>
      <c r="I8" s="3"/>
    </row>
    <row r="9" spans="1:9" x14ac:dyDescent="0.3">
      <c r="A9" s="3" t="s">
        <v>13</v>
      </c>
      <c r="B9" s="3">
        <v>195.5</v>
      </c>
      <c r="C9" s="3">
        <v>177.43</v>
      </c>
      <c r="D9" s="9">
        <v>0</v>
      </c>
      <c r="E9" s="3">
        <v>0.46</v>
      </c>
      <c r="F9" s="3">
        <v>373.39</v>
      </c>
      <c r="G9" s="14">
        <f>(F9-F10)/F10</f>
        <v>0.51815409636104903</v>
      </c>
      <c r="H9" s="14">
        <f>F9/$F$74</f>
        <v>9.001244876095776E-3</v>
      </c>
      <c r="I9" s="3">
        <v>127.44</v>
      </c>
    </row>
    <row r="10" spans="1:9" x14ac:dyDescent="0.3">
      <c r="A10" s="3" t="s">
        <v>11</v>
      </c>
      <c r="B10" s="3">
        <v>183.2</v>
      </c>
      <c r="C10" s="3">
        <v>61.97</v>
      </c>
      <c r="D10" s="9">
        <v>0</v>
      </c>
      <c r="E10" s="3">
        <v>0.78</v>
      </c>
      <c r="F10" s="3">
        <v>245.95</v>
      </c>
      <c r="G10" s="3"/>
      <c r="H10" s="3"/>
      <c r="I10" s="3"/>
    </row>
    <row r="11" spans="1:9" x14ac:dyDescent="0.3">
      <c r="A11" s="3" t="s">
        <v>74</v>
      </c>
      <c r="B11" s="3">
        <v>2.57</v>
      </c>
      <c r="C11" s="3">
        <v>109.85</v>
      </c>
      <c r="D11" s="9">
        <v>0</v>
      </c>
      <c r="E11" s="3">
        <v>1.99</v>
      </c>
      <c r="F11" s="3">
        <v>114.41</v>
      </c>
      <c r="G11" s="14">
        <f>(F11-F12)/F12</f>
        <v>0.51076191733791088</v>
      </c>
      <c r="H11" s="14">
        <f>F11/$F$74</f>
        <v>2.7580610789633298E-3</v>
      </c>
      <c r="I11" s="3">
        <v>38.68</v>
      </c>
    </row>
    <row r="12" spans="1:9" x14ac:dyDescent="0.3">
      <c r="A12" s="3" t="s">
        <v>11</v>
      </c>
      <c r="B12" s="3">
        <v>3.93</v>
      </c>
      <c r="C12" s="3">
        <v>60.8</v>
      </c>
      <c r="D12" s="9">
        <v>0</v>
      </c>
      <c r="E12" s="3">
        <v>11</v>
      </c>
      <c r="F12" s="3">
        <v>75.73</v>
      </c>
      <c r="G12" s="3"/>
      <c r="H12" s="3"/>
      <c r="I12" s="3"/>
    </row>
    <row r="13" spans="1:9" x14ac:dyDescent="0.3">
      <c r="A13" s="3" t="s">
        <v>14</v>
      </c>
      <c r="B13" s="3">
        <v>60.92</v>
      </c>
      <c r="C13" s="3">
        <v>753.46</v>
      </c>
      <c r="D13" s="3">
        <v>41.39</v>
      </c>
      <c r="E13" s="3">
        <v>3.84</v>
      </c>
      <c r="F13" s="3">
        <v>859.61</v>
      </c>
      <c r="G13" s="14">
        <f>(F13-F14)/F14</f>
        <v>1.187135842047681</v>
      </c>
      <c r="H13" s="14">
        <f>F13/$F$74</f>
        <v>2.0722462058278719E-2</v>
      </c>
      <c r="I13" s="3">
        <v>466.58</v>
      </c>
    </row>
    <row r="14" spans="1:9" x14ac:dyDescent="0.3">
      <c r="A14" s="3" t="s">
        <v>11</v>
      </c>
      <c r="B14" s="3">
        <v>61.32</v>
      </c>
      <c r="C14" s="3">
        <v>329.04</v>
      </c>
      <c r="D14" s="9">
        <v>0</v>
      </c>
      <c r="E14" s="3">
        <v>2.67</v>
      </c>
      <c r="F14" s="3">
        <v>393.03</v>
      </c>
      <c r="G14" s="3"/>
      <c r="H14" s="3"/>
      <c r="I14" s="3"/>
    </row>
    <row r="15" spans="1:9" x14ac:dyDescent="0.3">
      <c r="A15" s="3" t="s">
        <v>15</v>
      </c>
      <c r="B15" s="3">
        <v>19.87</v>
      </c>
      <c r="C15" s="3">
        <v>465.23</v>
      </c>
      <c r="D15" s="9">
        <v>0</v>
      </c>
      <c r="E15" s="3">
        <v>2.4300000000000002</v>
      </c>
      <c r="F15" s="3">
        <v>487.53</v>
      </c>
      <c r="G15" s="14">
        <f>(F15-F16)/F16</f>
        <v>-3.1198457961568359E-2</v>
      </c>
      <c r="H15" s="14">
        <f>F15/$F$74</f>
        <v>1.1752797114124571E-2</v>
      </c>
      <c r="I15" s="3">
        <v>-15.7</v>
      </c>
    </row>
    <row r="16" spans="1:9" x14ac:dyDescent="0.3">
      <c r="A16" s="3" t="s">
        <v>11</v>
      </c>
      <c r="B16" s="3">
        <v>17.89</v>
      </c>
      <c r="C16" s="3">
        <v>482.06</v>
      </c>
      <c r="D16" s="9">
        <v>0</v>
      </c>
      <c r="E16" s="3">
        <v>3.28</v>
      </c>
      <c r="F16" s="3">
        <v>503.23</v>
      </c>
      <c r="G16" s="3"/>
      <c r="H16" s="3"/>
      <c r="I16" s="3"/>
    </row>
    <row r="17" spans="1:9" x14ac:dyDescent="0.3">
      <c r="A17" s="3" t="s">
        <v>16</v>
      </c>
      <c r="B17" s="3">
        <v>1277.5899999999999</v>
      </c>
      <c r="C17" s="3">
        <v>740.82</v>
      </c>
      <c r="D17" s="9">
        <v>0</v>
      </c>
      <c r="E17" s="3">
        <v>12.12</v>
      </c>
      <c r="F17" s="3">
        <v>2030.53</v>
      </c>
      <c r="G17" s="14">
        <f>(F17-F18)/F18</f>
        <v>0.19620965318974706</v>
      </c>
      <c r="H17" s="14">
        <f>F17/$F$74</f>
        <v>4.8949617714075785E-2</v>
      </c>
      <c r="I17" s="3">
        <v>333.06</v>
      </c>
    </row>
    <row r="18" spans="1:9" x14ac:dyDescent="0.3">
      <c r="A18" s="3" t="s">
        <v>11</v>
      </c>
      <c r="B18" s="3">
        <v>1078.58</v>
      </c>
      <c r="C18" s="3">
        <v>607.41</v>
      </c>
      <c r="D18" s="9">
        <v>0</v>
      </c>
      <c r="E18" s="3">
        <v>11.48</v>
      </c>
      <c r="F18" s="3">
        <v>1697.47</v>
      </c>
      <c r="G18" s="3"/>
      <c r="H18" s="3"/>
      <c r="I18" s="3"/>
    </row>
    <row r="19" spans="1:9" x14ac:dyDescent="0.3">
      <c r="A19" s="3" t="s">
        <v>17</v>
      </c>
      <c r="B19" s="3">
        <v>433.5</v>
      </c>
      <c r="C19" s="3">
        <v>2452.0500000000002</v>
      </c>
      <c r="D19" s="9">
        <v>0</v>
      </c>
      <c r="E19" s="3">
        <v>95.24</v>
      </c>
      <c r="F19" s="3">
        <v>2980.79</v>
      </c>
      <c r="G19" s="14">
        <f>(F19-F20)/F20</f>
        <v>0.2697991437517307</v>
      </c>
      <c r="H19" s="14">
        <f>F19/$F$74</f>
        <v>7.1857362849078787E-2</v>
      </c>
      <c r="I19" s="3">
        <v>633.34</v>
      </c>
    </row>
    <row r="20" spans="1:9" x14ac:dyDescent="0.3">
      <c r="A20" s="3" t="s">
        <v>11</v>
      </c>
      <c r="B20" s="3">
        <v>362.28</v>
      </c>
      <c r="C20" s="3">
        <v>1897.12</v>
      </c>
      <c r="D20" s="9">
        <v>0</v>
      </c>
      <c r="E20" s="3">
        <v>88.05</v>
      </c>
      <c r="F20" s="3">
        <v>2347.4499999999998</v>
      </c>
      <c r="G20" s="3"/>
      <c r="H20" s="3"/>
      <c r="I20" s="3"/>
    </row>
    <row r="21" spans="1:9" x14ac:dyDescent="0.3">
      <c r="A21" s="3" t="s">
        <v>18</v>
      </c>
      <c r="B21" s="3">
        <v>82.84</v>
      </c>
      <c r="C21" s="3">
        <v>221.14</v>
      </c>
      <c r="D21" s="3">
        <v>0.95</v>
      </c>
      <c r="E21" s="3">
        <v>0.94</v>
      </c>
      <c r="F21" s="3">
        <v>305.87</v>
      </c>
      <c r="G21" s="14">
        <f>(F21-F22)/F22</f>
        <v>-0.56131317767196376</v>
      </c>
      <c r="H21" s="14">
        <f>F21/$F$74</f>
        <v>7.3735525060966154E-3</v>
      </c>
      <c r="I21" s="3">
        <v>-391.37</v>
      </c>
    </row>
    <row r="22" spans="1:9" x14ac:dyDescent="0.3">
      <c r="A22" s="3" t="s">
        <v>11</v>
      </c>
      <c r="B22" s="3">
        <v>70.349999999999994</v>
      </c>
      <c r="C22" s="3">
        <v>434.17</v>
      </c>
      <c r="D22" s="3">
        <v>191.49</v>
      </c>
      <c r="E22" s="3">
        <v>1.23</v>
      </c>
      <c r="F22" s="3">
        <v>697.24</v>
      </c>
      <c r="G22" s="3"/>
      <c r="H22" s="3"/>
      <c r="I22" s="3"/>
    </row>
    <row r="23" spans="1:9" x14ac:dyDescent="0.3">
      <c r="A23" s="3" t="s">
        <v>19</v>
      </c>
      <c r="B23" s="3">
        <v>30.96</v>
      </c>
      <c r="C23" s="3">
        <v>207.12</v>
      </c>
      <c r="D23" s="9">
        <v>0</v>
      </c>
      <c r="E23" s="3">
        <v>0.05</v>
      </c>
      <c r="F23" s="3">
        <v>238.13</v>
      </c>
      <c r="G23" s="14">
        <f>(F23-F24)/F24</f>
        <v>0.35988807035577625</v>
      </c>
      <c r="H23" s="14">
        <f>F23/$F$74</f>
        <v>5.7405566360767225E-3</v>
      </c>
      <c r="I23" s="3">
        <v>63.02</v>
      </c>
    </row>
    <row r="24" spans="1:9" x14ac:dyDescent="0.3">
      <c r="A24" s="3" t="s">
        <v>11</v>
      </c>
      <c r="B24" s="3">
        <v>29.66</v>
      </c>
      <c r="C24" s="3">
        <v>145.44999999999999</v>
      </c>
      <c r="D24" s="9">
        <v>0</v>
      </c>
      <c r="E24" s="9">
        <v>0</v>
      </c>
      <c r="F24" s="3">
        <v>175.11</v>
      </c>
      <c r="G24" s="3"/>
      <c r="H24" s="3"/>
      <c r="I24" s="3"/>
    </row>
    <row r="25" spans="1:9" x14ac:dyDescent="0.3">
      <c r="A25" s="3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3">
      <c r="A26" s="3" t="s">
        <v>11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</row>
    <row r="27" spans="1:9" x14ac:dyDescent="0.3">
      <c r="A27" s="3" t="s">
        <v>21</v>
      </c>
      <c r="B27" s="3">
        <v>20.329999999999998</v>
      </c>
      <c r="C27" s="3">
        <v>86.1</v>
      </c>
      <c r="D27" s="9">
        <v>0</v>
      </c>
      <c r="E27" s="3">
        <v>5.55</v>
      </c>
      <c r="F27" s="3">
        <v>111.98</v>
      </c>
      <c r="G27" s="14">
        <f>(F27-F28)/F28</f>
        <v>-0.25212048353703326</v>
      </c>
      <c r="H27" s="14">
        <f>F27/$F$74</f>
        <v>2.6994815105525192E-3</v>
      </c>
      <c r="I27" s="3">
        <v>-37.75</v>
      </c>
    </row>
    <row r="28" spans="1:9" x14ac:dyDescent="0.3">
      <c r="A28" s="3" t="s">
        <v>11</v>
      </c>
      <c r="B28" s="3">
        <v>20.5</v>
      </c>
      <c r="C28" s="3">
        <v>118.4</v>
      </c>
      <c r="D28" s="9">
        <v>0</v>
      </c>
      <c r="E28" s="3">
        <v>10.83</v>
      </c>
      <c r="F28" s="3">
        <v>149.72999999999999</v>
      </c>
      <c r="G28" s="3"/>
      <c r="H28" s="3"/>
      <c r="I28" s="3"/>
    </row>
    <row r="29" spans="1:9" x14ac:dyDescent="0.3">
      <c r="A29" s="3" t="s">
        <v>22</v>
      </c>
      <c r="B29" s="3">
        <v>15.39</v>
      </c>
      <c r="C29" s="3">
        <v>245.84</v>
      </c>
      <c r="D29" s="9">
        <v>0</v>
      </c>
      <c r="E29" s="9">
        <v>0</v>
      </c>
      <c r="F29" s="3">
        <v>261.23</v>
      </c>
      <c r="G29" s="14">
        <f>(F29-F30)/F30</f>
        <v>0.5311529218685892</v>
      </c>
      <c r="H29" s="14">
        <f>F29/$F$74</f>
        <v>6.2974241382535686E-3</v>
      </c>
      <c r="I29" s="3">
        <v>90.62</v>
      </c>
    </row>
    <row r="30" spans="1:9" x14ac:dyDescent="0.3">
      <c r="A30" s="3" t="s">
        <v>11</v>
      </c>
      <c r="B30" s="3">
        <v>12.93</v>
      </c>
      <c r="C30" s="3">
        <v>157.68</v>
      </c>
      <c r="D30" s="9">
        <v>0</v>
      </c>
      <c r="E30" s="9">
        <v>0</v>
      </c>
      <c r="F30" s="3">
        <v>170.61</v>
      </c>
      <c r="G30" s="3"/>
      <c r="H30" s="3"/>
      <c r="I30" s="3"/>
    </row>
    <row r="31" spans="1:9" x14ac:dyDescent="0.3">
      <c r="A31" s="3" t="s">
        <v>23</v>
      </c>
      <c r="B31" s="3">
        <v>754.45</v>
      </c>
      <c r="C31" s="3">
        <v>1279.75</v>
      </c>
      <c r="D31" s="3">
        <v>123.75</v>
      </c>
      <c r="E31" s="3">
        <v>1.08</v>
      </c>
      <c r="F31" s="3">
        <v>2159.0300000000002</v>
      </c>
      <c r="G31" s="14">
        <f>(F31-F32)/F32</f>
        <v>0.15576052161065504</v>
      </c>
      <c r="H31" s="14">
        <f>F31/$F$74</f>
        <v>5.2047343862548723E-2</v>
      </c>
      <c r="I31" s="3">
        <v>290.97000000000003</v>
      </c>
    </row>
    <row r="32" spans="1:9" x14ac:dyDescent="0.3">
      <c r="A32" s="3" t="s">
        <v>11</v>
      </c>
      <c r="B32" s="3">
        <v>702.24</v>
      </c>
      <c r="C32" s="3">
        <v>1077.8</v>
      </c>
      <c r="D32" s="3">
        <v>86.34</v>
      </c>
      <c r="E32" s="3">
        <v>1.68</v>
      </c>
      <c r="F32" s="3">
        <v>1868.06</v>
      </c>
      <c r="G32" s="3"/>
      <c r="H32" s="3"/>
      <c r="I32" s="3"/>
    </row>
    <row r="33" spans="1:9" x14ac:dyDescent="0.3">
      <c r="A33" s="3" t="s">
        <v>24</v>
      </c>
      <c r="B33" s="3">
        <v>16.57</v>
      </c>
      <c r="C33" s="3">
        <v>-0.04</v>
      </c>
      <c r="D33" s="9">
        <v>0</v>
      </c>
      <c r="E33" s="9">
        <v>0</v>
      </c>
      <c r="F33" s="3">
        <v>16.53</v>
      </c>
      <c r="G33" s="14">
        <f>(F33-F34)/F34</f>
        <v>-0.13546025104602508</v>
      </c>
      <c r="H33" s="14">
        <f>F33/$F$74</f>
        <v>3.984857061031715E-4</v>
      </c>
      <c r="I33" s="3">
        <v>-2.59</v>
      </c>
    </row>
    <row r="34" spans="1:9" x14ac:dyDescent="0.3">
      <c r="A34" s="3" t="s">
        <v>11</v>
      </c>
      <c r="B34" s="3">
        <v>15.42</v>
      </c>
      <c r="C34" s="3">
        <v>3.7</v>
      </c>
      <c r="D34" s="9">
        <v>0</v>
      </c>
      <c r="E34" s="9">
        <v>0</v>
      </c>
      <c r="F34" s="3">
        <v>19.12</v>
      </c>
      <c r="G34" s="3"/>
      <c r="H34" s="3"/>
      <c r="I34" s="3"/>
    </row>
    <row r="35" spans="1:9" x14ac:dyDescent="0.3">
      <c r="A35" s="3" t="s">
        <v>25</v>
      </c>
      <c r="B35" s="3">
        <v>0.91</v>
      </c>
      <c r="C35" s="3">
        <v>16.91</v>
      </c>
      <c r="D35" s="9">
        <v>0</v>
      </c>
      <c r="E35" s="9">
        <v>0</v>
      </c>
      <c r="F35" s="3">
        <v>17.82</v>
      </c>
      <c r="G35" s="14">
        <f>(F35-F36)/F36</f>
        <v>3.0684931506849318</v>
      </c>
      <c r="H35" s="14">
        <f>F35/$F$74</f>
        <v>4.2958350167928105E-4</v>
      </c>
      <c r="I35" s="3">
        <v>13.44</v>
      </c>
    </row>
    <row r="36" spans="1:9" x14ac:dyDescent="0.3">
      <c r="A36" s="3" t="s">
        <v>11</v>
      </c>
      <c r="B36" s="3">
        <v>0.96</v>
      </c>
      <c r="C36" s="3">
        <v>3.42</v>
      </c>
      <c r="D36" s="9">
        <v>0</v>
      </c>
      <c r="E36" s="9">
        <v>0</v>
      </c>
      <c r="F36" s="3">
        <v>4.38</v>
      </c>
      <c r="G36" s="3"/>
      <c r="H36" s="3"/>
      <c r="I36" s="3"/>
    </row>
    <row r="37" spans="1:9" x14ac:dyDescent="0.3">
      <c r="A37" s="3" t="s">
        <v>26</v>
      </c>
      <c r="B37" s="3">
        <v>133.43</v>
      </c>
      <c r="C37" s="3">
        <v>659.8</v>
      </c>
      <c r="D37" s="9">
        <v>0</v>
      </c>
      <c r="E37" s="3">
        <v>44.59</v>
      </c>
      <c r="F37" s="3">
        <v>837.82</v>
      </c>
      <c r="G37" s="14">
        <f>(F37-F38)/F38</f>
        <v>8.5230952565995791E-2</v>
      </c>
      <c r="H37" s="14">
        <f>F37/$F$74</f>
        <v>2.0197174488043503E-2</v>
      </c>
      <c r="I37" s="3">
        <v>65.8</v>
      </c>
    </row>
    <row r="38" spans="1:9" x14ac:dyDescent="0.3">
      <c r="A38" s="3" t="s">
        <v>11</v>
      </c>
      <c r="B38" s="3">
        <v>116.79</v>
      </c>
      <c r="C38" s="3">
        <v>616.58000000000004</v>
      </c>
      <c r="D38" s="9">
        <v>0</v>
      </c>
      <c r="E38" s="3">
        <v>38.65</v>
      </c>
      <c r="F38" s="3">
        <v>772.02</v>
      </c>
      <c r="G38" s="3"/>
      <c r="H38" s="3"/>
      <c r="I38" s="3"/>
    </row>
    <row r="39" spans="1:9" x14ac:dyDescent="0.3">
      <c r="A39" s="3" t="s">
        <v>27</v>
      </c>
      <c r="B39" s="3">
        <v>62.97</v>
      </c>
      <c r="C39" s="3">
        <v>218.9</v>
      </c>
      <c r="D39" s="9">
        <v>0</v>
      </c>
      <c r="E39" s="3">
        <v>1.59</v>
      </c>
      <c r="F39" s="3">
        <v>283.45999999999998</v>
      </c>
      <c r="G39" s="14">
        <f>(F39-F40)/F40</f>
        <v>0.62366823232901802</v>
      </c>
      <c r="H39" s="14">
        <f>F39/$F$74</f>
        <v>6.8333187085302463E-3</v>
      </c>
      <c r="I39" s="3">
        <v>108.88</v>
      </c>
    </row>
    <row r="40" spans="1:9" x14ac:dyDescent="0.3">
      <c r="A40" s="3" t="s">
        <v>11</v>
      </c>
      <c r="B40" s="3">
        <v>66.97</v>
      </c>
      <c r="C40" s="3">
        <v>106.33</v>
      </c>
      <c r="D40" s="9">
        <v>0</v>
      </c>
      <c r="E40" s="3">
        <v>1.28</v>
      </c>
      <c r="F40" s="3">
        <v>174.58</v>
      </c>
      <c r="G40" s="3"/>
      <c r="H40" s="3"/>
      <c r="I40" s="3"/>
    </row>
    <row r="41" spans="1:9" x14ac:dyDescent="0.3">
      <c r="A41" s="3" t="s">
        <v>28</v>
      </c>
      <c r="B41" s="3">
        <v>140.19999999999999</v>
      </c>
      <c r="C41" s="3">
        <v>621.9</v>
      </c>
      <c r="D41" s="9">
        <v>0</v>
      </c>
      <c r="E41" s="3">
        <v>0.52</v>
      </c>
      <c r="F41" s="3">
        <v>762.62</v>
      </c>
      <c r="G41" s="14">
        <f>(F41-F42)/F42</f>
        <v>-5.3733142864627629E-4</v>
      </c>
      <c r="H41" s="14">
        <f>F41/$F$74</f>
        <v>1.8384341753684249E-2</v>
      </c>
      <c r="I41" s="3">
        <v>-0.41</v>
      </c>
    </row>
    <row r="42" spans="1:9" x14ac:dyDescent="0.3">
      <c r="A42" s="3" t="s">
        <v>11</v>
      </c>
      <c r="B42" s="3">
        <v>178.39</v>
      </c>
      <c r="C42" s="3">
        <v>584.27</v>
      </c>
      <c r="D42" s="9">
        <v>0</v>
      </c>
      <c r="E42" s="3">
        <v>0.37</v>
      </c>
      <c r="F42" s="3">
        <v>763.03</v>
      </c>
      <c r="G42" s="3"/>
      <c r="H42" s="3"/>
      <c r="I42" s="3"/>
    </row>
    <row r="43" spans="1:9" x14ac:dyDescent="0.3">
      <c r="A43" s="3" t="s">
        <v>29</v>
      </c>
      <c r="B43" s="3">
        <v>1</v>
      </c>
      <c r="C43" s="3">
        <v>0.01</v>
      </c>
      <c r="D43" s="9">
        <v>0</v>
      </c>
      <c r="E43" s="3">
        <v>0.01</v>
      </c>
      <c r="F43" s="3">
        <v>1.02</v>
      </c>
      <c r="G43" s="14">
        <f>(F43-F44)/F44</f>
        <v>4.0816326530612283E-2</v>
      </c>
      <c r="H43" s="9">
        <v>0</v>
      </c>
      <c r="I43" s="3">
        <v>0.04</v>
      </c>
    </row>
    <row r="44" spans="1:9" x14ac:dyDescent="0.3">
      <c r="A44" s="3" t="s">
        <v>11</v>
      </c>
      <c r="B44" s="3">
        <v>0.98</v>
      </c>
      <c r="C44" s="9">
        <v>0</v>
      </c>
      <c r="D44" s="9">
        <v>0</v>
      </c>
      <c r="E44" s="9">
        <v>0</v>
      </c>
      <c r="F44" s="3">
        <v>0.98</v>
      </c>
      <c r="G44" s="3"/>
      <c r="H44" s="3"/>
      <c r="I44" s="3"/>
    </row>
    <row r="45" spans="1:9" x14ac:dyDescent="0.3">
      <c r="A45" s="3" t="s">
        <v>30</v>
      </c>
      <c r="B45" s="3">
        <v>331.49</v>
      </c>
      <c r="C45" s="3">
        <v>616.22</v>
      </c>
      <c r="D45" s="9">
        <v>0</v>
      </c>
      <c r="E45" s="3">
        <v>166.54</v>
      </c>
      <c r="F45" s="3">
        <v>1114.25</v>
      </c>
      <c r="G45" s="14">
        <f>(F45-F46)/F46</f>
        <v>0.17025857541958117</v>
      </c>
      <c r="H45" s="14">
        <f>F45/$F$74</f>
        <v>2.6861022264093093E-2</v>
      </c>
      <c r="I45" s="3">
        <v>162.11000000000001</v>
      </c>
    </row>
    <row r="46" spans="1:9" x14ac:dyDescent="0.3">
      <c r="A46" s="3" t="s">
        <v>11</v>
      </c>
      <c r="B46" s="3">
        <v>241.77</v>
      </c>
      <c r="C46" s="3">
        <v>588.84</v>
      </c>
      <c r="D46" s="9">
        <v>0</v>
      </c>
      <c r="E46" s="3">
        <v>121.53</v>
      </c>
      <c r="F46" s="3">
        <v>952.14</v>
      </c>
      <c r="G46" s="3"/>
      <c r="H46" s="3"/>
      <c r="I46" s="3"/>
    </row>
    <row r="47" spans="1:9" x14ac:dyDescent="0.3">
      <c r="A47" s="3" t="s">
        <v>31</v>
      </c>
      <c r="B47" s="3">
        <v>1045.31</v>
      </c>
      <c r="C47" s="3">
        <v>5223.8100000000004</v>
      </c>
      <c r="D47" s="3">
        <v>1311.13</v>
      </c>
      <c r="E47" s="3">
        <v>3.27</v>
      </c>
      <c r="F47" s="3">
        <v>7583.52</v>
      </c>
      <c r="G47" s="14">
        <f>(F47-F48)/F48</f>
        <v>5.9392012427410226E-2</v>
      </c>
      <c r="H47" s="14">
        <f>F47/$F$74</f>
        <v>0.18281453853282051</v>
      </c>
      <c r="I47" s="3">
        <v>425.15</v>
      </c>
    </row>
    <row r="48" spans="1:9" x14ac:dyDescent="0.3">
      <c r="A48" s="3" t="s">
        <v>11</v>
      </c>
      <c r="B48" s="3">
        <v>897.79</v>
      </c>
      <c r="C48" s="3">
        <v>4858</v>
      </c>
      <c r="D48" s="3">
        <v>1399.08</v>
      </c>
      <c r="E48" s="3">
        <v>3.5</v>
      </c>
      <c r="F48" s="3">
        <v>7158.37</v>
      </c>
      <c r="G48" s="3"/>
      <c r="H48" s="3"/>
      <c r="I48" s="3"/>
    </row>
    <row r="49" spans="1:9" x14ac:dyDescent="0.3">
      <c r="A49" s="3" t="s">
        <v>32</v>
      </c>
      <c r="B49" s="3">
        <v>580.04999999999995</v>
      </c>
      <c r="C49" s="3">
        <v>2188.75</v>
      </c>
      <c r="D49" s="3">
        <v>140.82</v>
      </c>
      <c r="E49" s="3">
        <v>1.67</v>
      </c>
      <c r="F49" s="3">
        <v>2911.29</v>
      </c>
      <c r="G49" s="14">
        <f>(F49-F50)/F50</f>
        <v>3.8303927757508356E-2</v>
      </c>
      <c r="H49" s="14">
        <f>F49/$F$74</f>
        <v>7.0181938978893049E-2</v>
      </c>
      <c r="I49" s="3">
        <v>107.4</v>
      </c>
    </row>
    <row r="50" spans="1:9" x14ac:dyDescent="0.3">
      <c r="A50" s="3" t="s">
        <v>11</v>
      </c>
      <c r="B50" s="3">
        <v>575.29999999999995</v>
      </c>
      <c r="C50" s="3">
        <v>1857.05</v>
      </c>
      <c r="D50" s="3">
        <v>369.48</v>
      </c>
      <c r="E50" s="3">
        <v>2.06</v>
      </c>
      <c r="F50" s="3">
        <v>2803.89</v>
      </c>
      <c r="G50" s="3"/>
      <c r="H50" s="3"/>
      <c r="I50" s="3"/>
    </row>
    <row r="51" spans="1:9" x14ac:dyDescent="0.3">
      <c r="A51" s="3" t="s">
        <v>33</v>
      </c>
      <c r="B51" s="3">
        <v>570.83000000000004</v>
      </c>
      <c r="C51" s="3">
        <v>1729.12</v>
      </c>
      <c r="D51" s="3">
        <v>1028.01</v>
      </c>
      <c r="E51" s="3">
        <v>2.13</v>
      </c>
      <c r="F51" s="3">
        <v>3330.09</v>
      </c>
      <c r="G51" s="14">
        <f>(F51-F52)/F52</f>
        <v>0.16313892323490586</v>
      </c>
      <c r="H51" s="14">
        <f>F51/$F$74</f>
        <v>8.0277874472904437E-2</v>
      </c>
      <c r="I51" s="3">
        <v>467.07</v>
      </c>
    </row>
    <row r="52" spans="1:9" x14ac:dyDescent="0.3">
      <c r="A52" s="3" t="s">
        <v>11</v>
      </c>
      <c r="B52" s="3">
        <v>499.19</v>
      </c>
      <c r="C52" s="3">
        <v>1596.1</v>
      </c>
      <c r="D52" s="3">
        <v>765.61</v>
      </c>
      <c r="E52" s="3">
        <v>2.12</v>
      </c>
      <c r="F52" s="3">
        <v>2863.02</v>
      </c>
      <c r="G52" s="3"/>
      <c r="H52" s="3"/>
      <c r="I52" s="3"/>
    </row>
    <row r="53" spans="1:9" x14ac:dyDescent="0.3">
      <c r="A53" s="3" t="s">
        <v>34</v>
      </c>
      <c r="B53" s="3">
        <v>30.73</v>
      </c>
      <c r="C53" s="3">
        <v>202.27</v>
      </c>
      <c r="D53" s="3">
        <v>1.28</v>
      </c>
      <c r="E53" s="3">
        <v>5.77</v>
      </c>
      <c r="F53" s="3">
        <v>240.05</v>
      </c>
      <c r="G53" s="14">
        <f>(F53-F54)/F54</f>
        <v>0.15027073649911357</v>
      </c>
      <c r="H53" s="14">
        <f>F53/$F$74</f>
        <v>5.7868417271667461E-3</v>
      </c>
      <c r="I53" s="3">
        <v>31.36</v>
      </c>
    </row>
    <row r="54" spans="1:9" x14ac:dyDescent="0.3">
      <c r="A54" s="3" t="s">
        <v>11</v>
      </c>
      <c r="B54" s="3">
        <v>32.57</v>
      </c>
      <c r="C54" s="3">
        <v>176.11</v>
      </c>
      <c r="D54" s="9">
        <v>0</v>
      </c>
      <c r="E54" s="3">
        <v>0.01</v>
      </c>
      <c r="F54" s="3">
        <v>208.69</v>
      </c>
      <c r="G54" s="3"/>
      <c r="H54" s="3"/>
      <c r="I54" s="3"/>
    </row>
    <row r="55" spans="1:9" x14ac:dyDescent="0.3">
      <c r="A55" s="6" t="s">
        <v>35</v>
      </c>
      <c r="B55" s="8">
        <f t="shared" ref="B55:F56" si="0">SUM(B5+B7+B9+B11+B13+B15+B17+B19+B21+B23+B25+B27+B29+B31+B33+B35+B37+B39+B41+B43+B45+B47+B49+B51+B53)</f>
        <v>6161.9299999999994</v>
      </c>
      <c r="C55" s="8">
        <f t="shared" si="0"/>
        <v>19982.39</v>
      </c>
      <c r="D55" s="8">
        <f t="shared" si="0"/>
        <v>3533.1700000000005</v>
      </c>
      <c r="E55" s="8">
        <f t="shared" si="0"/>
        <v>448.46</v>
      </c>
      <c r="F55" s="8">
        <f t="shared" si="0"/>
        <v>30125.949999999997</v>
      </c>
      <c r="G55" s="10">
        <f>(F55-F56)/F56</f>
        <v>7.7434809649648911E-2</v>
      </c>
      <c r="H55" s="10">
        <f>F55/$F$74</f>
        <v>0.72624080204348684</v>
      </c>
      <c r="I55" s="8">
        <f t="shared" ref="I55" si="1">SUM(I5+I7+I9+I11+I13+I15+I17+I19+I21+I23+I25+I27+I29+I31+I33+I35+I37+I39+I41+I43+I45+I47+I49+I51+I53)</f>
        <v>2165.1400000000003</v>
      </c>
    </row>
    <row r="56" spans="1:9" x14ac:dyDescent="0.3">
      <c r="A56" s="3" t="s">
        <v>36</v>
      </c>
      <c r="B56" s="9">
        <f t="shared" si="0"/>
        <v>5465.4099999999989</v>
      </c>
      <c r="C56" s="9">
        <f t="shared" si="0"/>
        <v>16986.16</v>
      </c>
      <c r="D56" s="9">
        <f t="shared" si="0"/>
        <v>5114.3100000000004</v>
      </c>
      <c r="E56" s="9">
        <f t="shared" si="0"/>
        <v>394.93</v>
      </c>
      <c r="F56" s="9">
        <f t="shared" si="0"/>
        <v>27960.809999999998</v>
      </c>
      <c r="G56" s="3"/>
      <c r="H56" s="3"/>
      <c r="I56" s="3"/>
    </row>
    <row r="57" spans="1:9" x14ac:dyDescent="0.3">
      <c r="A57" s="3" t="s">
        <v>37</v>
      </c>
      <c r="B57" s="11">
        <f t="shared" ref="B57:F57" si="2">(B55-B56)/B56</f>
        <v>0.12744149112326442</v>
      </c>
      <c r="C57" s="11">
        <f t="shared" si="2"/>
        <v>0.1763924277176242</v>
      </c>
      <c r="D57" s="11">
        <f t="shared" si="2"/>
        <v>-0.30915998443582804</v>
      </c>
      <c r="E57" s="11">
        <f t="shared" si="2"/>
        <v>0.13554300762160376</v>
      </c>
      <c r="F57" s="11">
        <f t="shared" si="2"/>
        <v>7.7434809649648911E-2</v>
      </c>
      <c r="G57" s="3"/>
      <c r="H57" s="3"/>
      <c r="I57" s="3"/>
    </row>
    <row r="58" spans="1:9" x14ac:dyDescent="0.3">
      <c r="A58" s="6" t="s">
        <v>38</v>
      </c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 t="s">
        <v>75</v>
      </c>
      <c r="B59" s="3">
        <v>1400.62</v>
      </c>
      <c r="C59" s="3">
        <v>600.63</v>
      </c>
      <c r="D59" s="9">
        <v>0</v>
      </c>
      <c r="E59" s="3">
        <v>8.33</v>
      </c>
      <c r="F59" s="3">
        <v>2009.58</v>
      </c>
      <c r="G59" s="14">
        <f>(F59-F60)/F60</f>
        <v>0.31882973696645139</v>
      </c>
      <c r="H59" s="14">
        <f>F59/$F$74</f>
        <v>4.8444579871192453E-2</v>
      </c>
      <c r="I59" s="3">
        <v>485.82</v>
      </c>
    </row>
    <row r="60" spans="1:9" x14ac:dyDescent="0.3">
      <c r="A60" s="3" t="s">
        <v>11</v>
      </c>
      <c r="B60" s="3">
        <v>1053.22</v>
      </c>
      <c r="C60" s="3">
        <v>465.94</v>
      </c>
      <c r="D60" s="9">
        <v>0</v>
      </c>
      <c r="E60" s="3">
        <v>4.5999999999999996</v>
      </c>
      <c r="F60" s="3">
        <v>1523.76</v>
      </c>
      <c r="G60" s="3"/>
      <c r="H60" s="3"/>
      <c r="I60" s="3"/>
    </row>
    <row r="61" spans="1:9" x14ac:dyDescent="0.3">
      <c r="A61" s="3" t="s">
        <v>39</v>
      </c>
      <c r="B61" s="3">
        <v>448.49</v>
      </c>
      <c r="C61" s="3">
        <v>857.1</v>
      </c>
      <c r="D61" s="9">
        <v>0</v>
      </c>
      <c r="E61" s="3">
        <v>20.309999999999999</v>
      </c>
      <c r="F61" s="3">
        <v>1325.9</v>
      </c>
      <c r="G61" s="14">
        <f>(F61-F62)/F62</f>
        <v>0.36942017310115477</v>
      </c>
      <c r="H61" s="14">
        <f>F61/$F$74</f>
        <v>3.1963230352219908E-2</v>
      </c>
      <c r="I61" s="3">
        <v>357.68</v>
      </c>
    </row>
    <row r="62" spans="1:9" x14ac:dyDescent="0.3">
      <c r="A62" s="3" t="s">
        <v>11</v>
      </c>
      <c r="B62" s="3">
        <v>293.62</v>
      </c>
      <c r="C62" s="3">
        <v>661.34</v>
      </c>
      <c r="D62" s="9">
        <v>0</v>
      </c>
      <c r="E62" s="3">
        <v>13.26</v>
      </c>
      <c r="F62" s="3">
        <v>968.22</v>
      </c>
      <c r="G62" s="3"/>
      <c r="H62" s="3"/>
      <c r="I62" s="3"/>
    </row>
    <row r="63" spans="1:9" x14ac:dyDescent="0.3">
      <c r="A63" s="3" t="s">
        <v>40</v>
      </c>
      <c r="B63" s="3">
        <v>1508.12</v>
      </c>
      <c r="C63" s="3">
        <v>1037.05</v>
      </c>
      <c r="D63" s="9">
        <v>0</v>
      </c>
      <c r="E63" s="3">
        <v>51.77</v>
      </c>
      <c r="F63" s="3">
        <v>2596.94</v>
      </c>
      <c r="G63" s="14">
        <f>(F63-F64)/F64</f>
        <v>0.33070636161000239</v>
      </c>
      <c r="H63" s="14">
        <f>F63/$F$74</f>
        <v>6.2603960653815488E-2</v>
      </c>
      <c r="I63" s="3">
        <v>645.39</v>
      </c>
    </row>
    <row r="64" spans="1:9" x14ac:dyDescent="0.3">
      <c r="A64" s="3" t="s">
        <v>11</v>
      </c>
      <c r="B64" s="3">
        <v>1071.32</v>
      </c>
      <c r="C64" s="3">
        <v>826.93</v>
      </c>
      <c r="D64" s="9">
        <v>0</v>
      </c>
      <c r="E64" s="3">
        <v>53.3</v>
      </c>
      <c r="F64" s="3">
        <v>1951.55</v>
      </c>
      <c r="G64" s="3"/>
      <c r="H64" s="3"/>
      <c r="I64" s="3"/>
    </row>
    <row r="65" spans="1:9" x14ac:dyDescent="0.3">
      <c r="A65" s="3" t="s">
        <v>41</v>
      </c>
      <c r="B65" s="3">
        <v>248.62</v>
      </c>
      <c r="C65" s="3">
        <v>288.36</v>
      </c>
      <c r="D65" s="9">
        <v>0</v>
      </c>
      <c r="E65" s="3">
        <v>0.7</v>
      </c>
      <c r="F65" s="3">
        <v>537.67999999999995</v>
      </c>
      <c r="G65" s="14">
        <f>(F65-F66)/F66</f>
        <v>0.11468612654448945</v>
      </c>
      <c r="H65" s="14">
        <f>F65/$F$74</f>
        <v>1.2961754050668677E-2</v>
      </c>
      <c r="I65" s="3">
        <v>55.32</v>
      </c>
    </row>
    <row r="66" spans="1:9" x14ac:dyDescent="0.3">
      <c r="A66" s="3" t="s">
        <v>11</v>
      </c>
      <c r="B66" s="3">
        <v>209.42</v>
      </c>
      <c r="C66" s="3">
        <v>272.17</v>
      </c>
      <c r="D66" s="9">
        <v>0</v>
      </c>
      <c r="E66" s="3">
        <v>0.77</v>
      </c>
      <c r="F66" s="3">
        <v>482.36</v>
      </c>
      <c r="G66" s="3"/>
      <c r="H66" s="3"/>
      <c r="I66" s="3"/>
    </row>
    <row r="67" spans="1:9" x14ac:dyDescent="0.3">
      <c r="A67" s="3" t="s">
        <v>42</v>
      </c>
      <c r="B67" s="3">
        <v>0.06</v>
      </c>
      <c r="C67" s="9">
        <v>0</v>
      </c>
      <c r="D67" s="9">
        <v>0</v>
      </c>
      <c r="E67" s="9">
        <v>0</v>
      </c>
      <c r="F67" s="3">
        <v>0.06</v>
      </c>
      <c r="G67" s="9">
        <v>0</v>
      </c>
      <c r="H67" s="9">
        <v>0</v>
      </c>
      <c r="I67" s="3">
        <v>0.06</v>
      </c>
    </row>
    <row r="68" spans="1:9" x14ac:dyDescent="0.3">
      <c r="A68" s="3" t="s">
        <v>11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3"/>
      <c r="H68" s="3"/>
      <c r="I68" s="3"/>
    </row>
    <row r="69" spans="1:9" x14ac:dyDescent="0.3">
      <c r="A69" s="3" t="s">
        <v>43</v>
      </c>
      <c r="B69" s="3">
        <v>4433.8900000000003</v>
      </c>
      <c r="C69" s="3">
        <v>447.92</v>
      </c>
      <c r="D69" s="9">
        <v>0</v>
      </c>
      <c r="E69" s="3">
        <v>4.12</v>
      </c>
      <c r="F69" s="3">
        <v>4885.93</v>
      </c>
      <c r="G69" s="14">
        <f>(F69-F70)/F70</f>
        <v>0.17299949823903518</v>
      </c>
      <c r="H69" s="14">
        <f>F69/$F$74</f>
        <v>0.11778422661952018</v>
      </c>
      <c r="I69" s="3">
        <v>720.6</v>
      </c>
    </row>
    <row r="70" spans="1:9" x14ac:dyDescent="0.3">
      <c r="A70" s="3" t="s">
        <v>11</v>
      </c>
      <c r="B70" s="3">
        <v>3869.33</v>
      </c>
      <c r="C70" s="3">
        <v>293.62</v>
      </c>
      <c r="D70" s="9">
        <v>0</v>
      </c>
      <c r="E70" s="3">
        <v>2.38</v>
      </c>
      <c r="F70" s="3">
        <v>4165.33</v>
      </c>
      <c r="G70" s="3"/>
      <c r="H70" s="3"/>
      <c r="I70" s="3"/>
    </row>
    <row r="71" spans="1:9" x14ac:dyDescent="0.3">
      <c r="A71" s="6" t="s">
        <v>44</v>
      </c>
      <c r="B71" s="12">
        <f>SUM(B59+B61+B63+B65+B67+B69)</f>
        <v>8039.7999999999993</v>
      </c>
      <c r="C71" s="12">
        <f>SUM(C59+C61+C63+C65+C67+C69)</f>
        <v>3231.06</v>
      </c>
      <c r="D71" s="8">
        <v>0</v>
      </c>
      <c r="E71" s="12">
        <f>SUM(E59+E61+E63+E65+E67+E69)</f>
        <v>85.23</v>
      </c>
      <c r="F71" s="12">
        <f>SUM(F59+F61+F63+F65+F67+F69)</f>
        <v>11356.09</v>
      </c>
      <c r="G71" s="10">
        <f>(F71-F72)/F72</f>
        <v>0.24912717985044922</v>
      </c>
      <c r="H71" s="10">
        <f>F71/$F$74</f>
        <v>0.27375919795651327</v>
      </c>
      <c r="I71" s="12">
        <f>SUM(I59+I61+I63+I65+I67+I69)</f>
        <v>2264.87</v>
      </c>
    </row>
    <row r="72" spans="1:9" x14ac:dyDescent="0.3">
      <c r="A72" s="3" t="s">
        <v>36</v>
      </c>
      <c r="B72" s="3">
        <f>SUM(B60+B62+B64+B66+B68+B70)</f>
        <v>6496.91</v>
      </c>
      <c r="C72" s="13">
        <f>SUM(C60+C62+C64+C66+C68+C70)</f>
        <v>2520</v>
      </c>
      <c r="D72" s="9">
        <v>0</v>
      </c>
      <c r="E72" s="13">
        <f>SUM(E60+E62+E64+E66+E68+E70)</f>
        <v>74.309999999999988</v>
      </c>
      <c r="F72" s="13">
        <f>SUM(F60+F62+F64+F66+F68+F70)</f>
        <v>9091.2199999999993</v>
      </c>
      <c r="G72" s="3"/>
      <c r="H72" s="3"/>
      <c r="I72" s="3"/>
    </row>
    <row r="73" spans="1:9" x14ac:dyDescent="0.3">
      <c r="A73" s="3" t="s">
        <v>37</v>
      </c>
      <c r="B73" s="14">
        <f>(B71-B72)/B72</f>
        <v>0.23748058692516896</v>
      </c>
      <c r="C73" s="14">
        <f>(C71-C72)/C72</f>
        <v>0.28216666666666662</v>
      </c>
      <c r="D73" s="9">
        <v>0</v>
      </c>
      <c r="E73" s="14">
        <f>(E71-E72)/E72</f>
        <v>0.14695195801372651</v>
      </c>
      <c r="F73" s="14">
        <f>(F71-F72)/F72</f>
        <v>0.24912717985044922</v>
      </c>
      <c r="G73" s="3"/>
      <c r="H73" s="3"/>
      <c r="I73" s="3"/>
    </row>
    <row r="74" spans="1:9" x14ac:dyDescent="0.3">
      <c r="A74" s="6" t="s">
        <v>45</v>
      </c>
      <c r="B74" s="15">
        <f t="shared" ref="B74:F75" si="3">SUM(B55+B71)</f>
        <v>14201.73</v>
      </c>
      <c r="C74" s="15">
        <f t="shared" si="3"/>
        <v>23213.45</v>
      </c>
      <c r="D74" s="15">
        <f t="shared" si="3"/>
        <v>3533.1700000000005</v>
      </c>
      <c r="E74" s="15">
        <f t="shared" si="3"/>
        <v>533.68999999999994</v>
      </c>
      <c r="F74" s="15">
        <f t="shared" si="3"/>
        <v>41482.039999999994</v>
      </c>
      <c r="G74" s="10">
        <f>(F74-F75)/F75</f>
        <v>0.11956187015934067</v>
      </c>
      <c r="H74" s="10">
        <f>F74/$F$74</f>
        <v>1</v>
      </c>
      <c r="I74" s="15">
        <f>SUM(I55+I71)</f>
        <v>4430.01</v>
      </c>
    </row>
    <row r="75" spans="1:9" x14ac:dyDescent="0.3">
      <c r="A75" s="3" t="s">
        <v>36</v>
      </c>
      <c r="B75" s="16">
        <f t="shared" si="3"/>
        <v>11962.32</v>
      </c>
      <c r="C75" s="16">
        <f t="shared" si="3"/>
        <v>19506.16</v>
      </c>
      <c r="D75" s="16">
        <f t="shared" si="3"/>
        <v>5114.3100000000004</v>
      </c>
      <c r="E75" s="16">
        <f t="shared" si="3"/>
        <v>469.24</v>
      </c>
      <c r="F75" s="16">
        <f t="shared" si="3"/>
        <v>37052.03</v>
      </c>
      <c r="G75" s="3"/>
      <c r="H75" s="3"/>
      <c r="I75" s="3"/>
    </row>
    <row r="76" spans="1:9" x14ac:dyDescent="0.3">
      <c r="A76" s="3" t="s">
        <v>37</v>
      </c>
      <c r="B76" s="14">
        <f t="shared" ref="B76:F76" si="4">(B74-B75)/B75</f>
        <v>0.18720532471961959</v>
      </c>
      <c r="C76" s="14">
        <f t="shared" si="4"/>
        <v>0.19005739725297038</v>
      </c>
      <c r="D76" s="14">
        <f t="shared" si="4"/>
        <v>-0.30915998443582804</v>
      </c>
      <c r="E76" s="14">
        <f t="shared" si="4"/>
        <v>0.13734975705395944</v>
      </c>
      <c r="F76" s="14">
        <f t="shared" si="4"/>
        <v>0.11956187015934067</v>
      </c>
      <c r="G76" s="3"/>
      <c r="H76" s="3"/>
      <c r="I76" s="3"/>
    </row>
    <row r="77" spans="1:9" x14ac:dyDescent="0.3">
      <c r="A77" s="3" t="s">
        <v>46</v>
      </c>
      <c r="B77" s="14">
        <f>B74/$F$74</f>
        <v>0.34235852431558339</v>
      </c>
      <c r="C77" s="14">
        <f>C74/$F$74</f>
        <v>0.55960242071026411</v>
      </c>
      <c r="D77" s="14">
        <f>D74/$F$74</f>
        <v>8.5173487128405473E-2</v>
      </c>
      <c r="E77" s="14">
        <f>E74/$F$74</f>
        <v>1.286556784574722E-2</v>
      </c>
      <c r="F77" s="14">
        <f>F74/$F$74</f>
        <v>1</v>
      </c>
      <c r="G77" s="3"/>
      <c r="H77" s="3"/>
      <c r="I77" s="3"/>
    </row>
    <row r="78" spans="1:9" x14ac:dyDescent="0.3">
      <c r="A78" s="3" t="s">
        <v>47</v>
      </c>
      <c r="B78" s="14">
        <f>B75/$F$75</f>
        <v>0.32285194630361685</v>
      </c>
      <c r="C78" s="14">
        <f>C75/$F$75</f>
        <v>0.52645320647748584</v>
      </c>
      <c r="D78" s="14">
        <f>D75/$F$75</f>
        <v>0.13803049387577415</v>
      </c>
      <c r="E78" s="14">
        <f>E75/$F$75</f>
        <v>1.266435334312317E-2</v>
      </c>
      <c r="F78" s="14">
        <f>F75/$F$75</f>
        <v>1</v>
      </c>
      <c r="G78" s="3"/>
      <c r="H78" s="3"/>
      <c r="I78" s="3"/>
    </row>
  </sheetData>
  <mergeCells count="1">
    <mergeCell ref="A2:I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9"/>
  <sheetViews>
    <sheetView workbookViewId="0">
      <selection activeCell="Q5" sqref="Q5"/>
    </sheetView>
  </sheetViews>
  <sheetFormatPr defaultRowHeight="14.4" x14ac:dyDescent="0.3"/>
  <cols>
    <col min="1" max="1" width="32.33203125" customWidth="1"/>
    <col min="2" max="2" width="15" customWidth="1"/>
    <col min="5" max="5" width="11" customWidth="1"/>
    <col min="6" max="6" width="11.44140625" customWidth="1"/>
  </cols>
  <sheetData>
    <row r="2" spans="1:9" ht="35.4" customHeight="1" x14ac:dyDescent="0.3">
      <c r="A2" s="21" t="s">
        <v>73</v>
      </c>
      <c r="B2" s="21"/>
      <c r="C2" s="21"/>
      <c r="D2" s="21"/>
      <c r="E2" s="21"/>
      <c r="F2" s="21"/>
      <c r="G2" s="21"/>
      <c r="H2" s="21"/>
      <c r="I2" s="21"/>
    </row>
    <row r="3" spans="1:9" ht="31.2" customHeight="1" x14ac:dyDescent="0.3">
      <c r="A3" s="6"/>
      <c r="B3" s="7" t="s">
        <v>48</v>
      </c>
      <c r="C3" s="7" t="s">
        <v>49</v>
      </c>
      <c r="D3" s="7" t="s">
        <v>50</v>
      </c>
      <c r="E3" s="7" t="s">
        <v>51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x14ac:dyDescent="0.3">
      <c r="A4" s="6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9">
        <v>0</v>
      </c>
      <c r="C5" s="9">
        <v>0</v>
      </c>
      <c r="D5" s="9">
        <v>0</v>
      </c>
      <c r="E5" s="3">
        <v>30.43</v>
      </c>
      <c r="F5" s="3">
        <v>30.43</v>
      </c>
      <c r="G5" s="14">
        <f>(F5-F6)/F6</f>
        <v>-0.12077434267552729</v>
      </c>
      <c r="H5" s="14">
        <f>F5/$F$55</f>
        <v>1.319109092012519E-2</v>
      </c>
      <c r="I5" s="3">
        <v>-4.18</v>
      </c>
    </row>
    <row r="6" spans="1:9" x14ac:dyDescent="0.3">
      <c r="A6" s="3" t="s">
        <v>11</v>
      </c>
      <c r="B6" s="9">
        <v>0</v>
      </c>
      <c r="C6" s="9">
        <v>0</v>
      </c>
      <c r="D6" s="9">
        <v>0</v>
      </c>
      <c r="E6" s="3">
        <v>34.61</v>
      </c>
      <c r="F6" s="3">
        <v>34.61</v>
      </c>
      <c r="G6" s="3"/>
      <c r="H6" s="3"/>
      <c r="I6" s="3"/>
    </row>
    <row r="7" spans="1:9" x14ac:dyDescent="0.3">
      <c r="A7" s="3" t="s">
        <v>12</v>
      </c>
      <c r="B7" s="3">
        <v>27.88</v>
      </c>
      <c r="C7" s="3">
        <v>0.28000000000000003</v>
      </c>
      <c r="D7" s="3">
        <v>47.41</v>
      </c>
      <c r="E7" s="3">
        <v>273.72000000000003</v>
      </c>
      <c r="F7" s="3">
        <v>349.29</v>
      </c>
      <c r="G7" s="14">
        <f>(F7-F8)/F8</f>
        <v>0.13830861984683068</v>
      </c>
      <c r="H7" s="14">
        <f>F7/$F$55</f>
        <v>0.15141360984194965</v>
      </c>
      <c r="I7" s="3">
        <v>42.44</v>
      </c>
    </row>
    <row r="8" spans="1:9" x14ac:dyDescent="0.3">
      <c r="A8" s="3" t="s">
        <v>11</v>
      </c>
      <c r="B8" s="3">
        <v>25.36</v>
      </c>
      <c r="C8" s="3">
        <v>0.25</v>
      </c>
      <c r="D8" s="3">
        <v>41.99</v>
      </c>
      <c r="E8" s="3">
        <v>239.25</v>
      </c>
      <c r="F8" s="3">
        <v>306.85000000000002</v>
      </c>
      <c r="G8" s="3"/>
      <c r="H8" s="3"/>
      <c r="I8" s="3"/>
    </row>
    <row r="9" spans="1:9" x14ac:dyDescent="0.3">
      <c r="A9" s="3" t="s">
        <v>13</v>
      </c>
      <c r="B9" s="3">
        <v>3.04</v>
      </c>
      <c r="C9" s="3">
        <v>7.51</v>
      </c>
      <c r="D9" s="3">
        <v>0.83</v>
      </c>
      <c r="E9" s="9">
        <v>0</v>
      </c>
      <c r="F9" s="3">
        <v>11.38</v>
      </c>
      <c r="G9" s="14">
        <f>(F9-F10)/F10</f>
        <v>0.34515366430260042</v>
      </c>
      <c r="H9" s="14">
        <f>F9/$F$55</f>
        <v>4.9331125425903606E-3</v>
      </c>
      <c r="I9" s="3">
        <v>2.92</v>
      </c>
    </row>
    <row r="10" spans="1:9" x14ac:dyDescent="0.3">
      <c r="A10" s="3" t="s">
        <v>11</v>
      </c>
      <c r="B10" s="3">
        <v>3.23</v>
      </c>
      <c r="C10" s="3">
        <v>4.47</v>
      </c>
      <c r="D10" s="3">
        <v>0.76</v>
      </c>
      <c r="E10" s="9">
        <v>0</v>
      </c>
      <c r="F10" s="3">
        <v>8.4600000000000009</v>
      </c>
      <c r="G10" s="3"/>
      <c r="H10" s="3"/>
      <c r="I10" s="3"/>
    </row>
    <row r="11" spans="1:9" x14ac:dyDescent="0.3">
      <c r="A11" s="3" t="s">
        <v>74</v>
      </c>
      <c r="B11" s="3">
        <v>0.03</v>
      </c>
      <c r="C11" s="9">
        <v>0</v>
      </c>
      <c r="D11" s="9">
        <v>0</v>
      </c>
      <c r="E11" s="9">
        <v>0</v>
      </c>
      <c r="F11" s="3">
        <v>0.03</v>
      </c>
      <c r="G11" s="14">
        <f>(F11-F12)/F12</f>
        <v>0.49999999999999989</v>
      </c>
      <c r="H11" s="9">
        <v>0</v>
      </c>
      <c r="I11" s="3">
        <v>0.01</v>
      </c>
    </row>
    <row r="12" spans="1:9" x14ac:dyDescent="0.3">
      <c r="A12" s="3" t="s">
        <v>11</v>
      </c>
      <c r="B12" s="3">
        <v>0.02</v>
      </c>
      <c r="C12" s="9">
        <v>0</v>
      </c>
      <c r="D12" s="9">
        <v>0</v>
      </c>
      <c r="E12" s="9">
        <v>0</v>
      </c>
      <c r="F12" s="3">
        <v>0.02</v>
      </c>
      <c r="G12" s="3"/>
      <c r="H12" s="3"/>
      <c r="I12" s="3"/>
    </row>
    <row r="13" spans="1:9" x14ac:dyDescent="0.3">
      <c r="A13" s="3" t="s">
        <v>14</v>
      </c>
      <c r="B13" s="3">
        <v>13.58</v>
      </c>
      <c r="C13" s="3">
        <v>7.0000000000000007E-2</v>
      </c>
      <c r="D13" s="3">
        <v>8.52</v>
      </c>
      <c r="E13" s="9">
        <v>0</v>
      </c>
      <c r="F13" s="3">
        <v>22.17</v>
      </c>
      <c r="G13" s="14">
        <f>(F13-F14)/F14</f>
        <v>-7.9318936877076279E-2</v>
      </c>
      <c r="H13" s="14">
        <f>F13/$F$55</f>
        <v>9.6104661748003788E-3</v>
      </c>
      <c r="I13" s="3">
        <v>-1.91</v>
      </c>
    </row>
    <row r="14" spans="1:9" x14ac:dyDescent="0.3">
      <c r="A14" s="3" t="s">
        <v>11</v>
      </c>
      <c r="B14" s="3">
        <v>13.99</v>
      </c>
      <c r="C14" s="3">
        <v>7.0000000000000007E-2</v>
      </c>
      <c r="D14" s="3">
        <v>10.02</v>
      </c>
      <c r="E14" s="9">
        <v>0</v>
      </c>
      <c r="F14" s="3">
        <v>24.08</v>
      </c>
      <c r="G14" s="3"/>
      <c r="H14" s="3"/>
      <c r="I14" s="3"/>
    </row>
    <row r="15" spans="1:9" x14ac:dyDescent="0.3">
      <c r="A15" s="3" t="s">
        <v>15</v>
      </c>
      <c r="B15" s="3">
        <v>26.28</v>
      </c>
      <c r="C15" s="3">
        <v>0.08</v>
      </c>
      <c r="D15" s="9">
        <v>0</v>
      </c>
      <c r="E15" s="3">
        <v>22</v>
      </c>
      <c r="F15" s="3">
        <v>48.36</v>
      </c>
      <c r="G15" s="14">
        <f>(F15-F16)/F16</f>
        <v>0.13494484862708284</v>
      </c>
      <c r="H15" s="14">
        <f>F15/$F$55</f>
        <v>2.0963560857615977E-2</v>
      </c>
      <c r="I15" s="3">
        <v>5.75</v>
      </c>
    </row>
    <row r="16" spans="1:9" x14ac:dyDescent="0.3">
      <c r="A16" s="3" t="s">
        <v>11</v>
      </c>
      <c r="B16" s="3">
        <v>18.940000000000001</v>
      </c>
      <c r="C16" s="3">
        <v>0.05</v>
      </c>
      <c r="D16" s="9">
        <v>0</v>
      </c>
      <c r="E16" s="3">
        <v>23.62</v>
      </c>
      <c r="F16" s="3">
        <v>42.61</v>
      </c>
      <c r="G16" s="3"/>
      <c r="H16" s="3"/>
      <c r="I16" s="3"/>
    </row>
    <row r="17" spans="1:9" x14ac:dyDescent="0.3">
      <c r="A17" s="3" t="s">
        <v>16</v>
      </c>
      <c r="B17" s="3">
        <v>11.43</v>
      </c>
      <c r="C17" s="3">
        <v>1.0900000000000001</v>
      </c>
      <c r="D17" s="3">
        <v>0.1</v>
      </c>
      <c r="E17" s="3">
        <v>285.68</v>
      </c>
      <c r="F17" s="3">
        <v>298.3</v>
      </c>
      <c r="G17" s="14">
        <f>(F17-F18)/F18</f>
        <v>7.8764646318530418E-2</v>
      </c>
      <c r="H17" s="14">
        <f>F17/$F$55</f>
        <v>0.12930997112958739</v>
      </c>
      <c r="I17" s="3">
        <v>21.78</v>
      </c>
    </row>
    <row r="18" spans="1:9" x14ac:dyDescent="0.3">
      <c r="A18" s="3" t="s">
        <v>11</v>
      </c>
      <c r="B18" s="3">
        <v>9.15</v>
      </c>
      <c r="C18" s="3">
        <v>0.91</v>
      </c>
      <c r="D18" s="3">
        <v>0.16</v>
      </c>
      <c r="E18" s="3">
        <v>266.3</v>
      </c>
      <c r="F18" s="3">
        <v>276.52</v>
      </c>
      <c r="G18" s="3"/>
      <c r="H18" s="3"/>
      <c r="I18" s="3"/>
    </row>
    <row r="19" spans="1:9" x14ac:dyDescent="0.3">
      <c r="A19" s="3" t="s">
        <v>17</v>
      </c>
      <c r="B19" s="3">
        <v>60.37</v>
      </c>
      <c r="C19" s="3">
        <v>0.36</v>
      </c>
      <c r="D19" s="9">
        <v>0</v>
      </c>
      <c r="E19" s="3">
        <v>359.62</v>
      </c>
      <c r="F19" s="3">
        <v>420.35</v>
      </c>
      <c r="G19" s="14">
        <f>(F19-F20)/F20</f>
        <v>0.23082103537128146</v>
      </c>
      <c r="H19" s="14">
        <f>F19/$F$55</f>
        <v>0.18221738640402971</v>
      </c>
      <c r="I19" s="3">
        <v>78.83</v>
      </c>
    </row>
    <row r="20" spans="1:9" x14ac:dyDescent="0.3">
      <c r="A20" s="3" t="s">
        <v>11</v>
      </c>
      <c r="B20" s="3">
        <v>50.21</v>
      </c>
      <c r="C20" s="3">
        <v>0.28999999999999998</v>
      </c>
      <c r="D20" s="9">
        <v>0</v>
      </c>
      <c r="E20" s="3">
        <v>291.02</v>
      </c>
      <c r="F20" s="3">
        <v>341.52</v>
      </c>
      <c r="G20" s="3"/>
      <c r="H20" s="3"/>
      <c r="I20" s="3"/>
    </row>
    <row r="21" spans="1:9" x14ac:dyDescent="0.3">
      <c r="A21" s="3" t="s">
        <v>18</v>
      </c>
      <c r="B21" s="3">
        <v>19.88</v>
      </c>
      <c r="C21" s="3">
        <v>21.35</v>
      </c>
      <c r="D21" s="3">
        <v>2.09</v>
      </c>
      <c r="E21" s="3">
        <v>52.19</v>
      </c>
      <c r="F21" s="3">
        <v>95.51</v>
      </c>
      <c r="G21" s="14">
        <f>(F21-F22)/F22</f>
        <v>-8.4890294145827341E-2</v>
      </c>
      <c r="H21" s="14">
        <f>F21/$F$55</f>
        <v>4.1402599204112947E-2</v>
      </c>
      <c r="I21" s="3">
        <v>-8.86</v>
      </c>
    </row>
    <row r="22" spans="1:9" x14ac:dyDescent="0.3">
      <c r="A22" s="3" t="s">
        <v>11</v>
      </c>
      <c r="B22" s="3">
        <v>18.21</v>
      </c>
      <c r="C22" s="3">
        <v>26.06</v>
      </c>
      <c r="D22" s="3">
        <v>2.5099999999999998</v>
      </c>
      <c r="E22" s="3">
        <v>57.59</v>
      </c>
      <c r="F22" s="3">
        <v>104.37</v>
      </c>
      <c r="G22" s="3"/>
      <c r="H22" s="3"/>
      <c r="I22" s="3"/>
    </row>
    <row r="23" spans="1:9" x14ac:dyDescent="0.3">
      <c r="A23" s="3" t="s">
        <v>19</v>
      </c>
      <c r="B23" s="3">
        <v>0.51</v>
      </c>
      <c r="C23" s="9">
        <v>0</v>
      </c>
      <c r="D23" s="9">
        <v>0</v>
      </c>
      <c r="E23" s="3">
        <v>0.13</v>
      </c>
      <c r="F23" s="3">
        <v>0.64</v>
      </c>
      <c r="G23" s="14">
        <f>(F23-F24)/F24</f>
        <v>0.39130434782608692</v>
      </c>
      <c r="H23" s="14">
        <f>F23/$F$55</f>
        <v>2.7743339431088147E-4</v>
      </c>
      <c r="I23" s="3">
        <v>0.18</v>
      </c>
    </row>
    <row r="24" spans="1:9" x14ac:dyDescent="0.3">
      <c r="A24" s="3" t="s">
        <v>11</v>
      </c>
      <c r="B24" s="3">
        <v>0.4</v>
      </c>
      <c r="C24" s="9">
        <v>0</v>
      </c>
      <c r="D24" s="9">
        <v>0</v>
      </c>
      <c r="E24" s="3">
        <v>0.06</v>
      </c>
      <c r="F24" s="3">
        <v>0.46</v>
      </c>
      <c r="G24" s="3"/>
      <c r="H24" s="3"/>
      <c r="I24" s="3"/>
    </row>
    <row r="25" spans="1:9" x14ac:dyDescent="0.3">
      <c r="A25" s="3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3">
      <c r="A26" s="3" t="s">
        <v>11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</row>
    <row r="27" spans="1:9" x14ac:dyDescent="0.3">
      <c r="A27" s="3" t="s">
        <v>21</v>
      </c>
      <c r="B27" s="3">
        <v>1.72</v>
      </c>
      <c r="C27" s="9">
        <v>0</v>
      </c>
      <c r="D27" s="9">
        <v>0</v>
      </c>
      <c r="E27" s="3">
        <v>4.62</v>
      </c>
      <c r="F27" s="3">
        <v>6.34</v>
      </c>
      <c r="G27" s="14">
        <f>(F27-F28)/F28</f>
        <v>-6.4896755162241943E-2</v>
      </c>
      <c r="H27" s="14">
        <f>F27/$F$55</f>
        <v>2.7483245623921692E-3</v>
      </c>
      <c r="I27" s="3">
        <v>-0.44</v>
      </c>
    </row>
    <row r="28" spans="1:9" x14ac:dyDescent="0.3">
      <c r="A28" s="3" t="s">
        <v>11</v>
      </c>
      <c r="B28" s="3">
        <v>1.82</v>
      </c>
      <c r="C28" s="3">
        <v>0.01</v>
      </c>
      <c r="D28" s="9">
        <v>0</v>
      </c>
      <c r="E28" s="3">
        <v>4.95</v>
      </c>
      <c r="F28" s="3">
        <v>6.78</v>
      </c>
      <c r="G28" s="3"/>
      <c r="H28" s="3"/>
      <c r="I28" s="3"/>
    </row>
    <row r="29" spans="1:9" x14ac:dyDescent="0.3">
      <c r="A29" s="3" t="s">
        <v>22</v>
      </c>
      <c r="B29" s="3">
        <v>3.17</v>
      </c>
      <c r="C29" s="3">
        <v>0.01</v>
      </c>
      <c r="D29" s="3">
        <v>0.01</v>
      </c>
      <c r="E29" s="3">
        <v>33.96</v>
      </c>
      <c r="F29" s="3">
        <v>37.15</v>
      </c>
      <c r="G29" s="14">
        <f>(F29-F30)/F30</f>
        <v>0.63584324086305577</v>
      </c>
      <c r="H29" s="14">
        <f>F29/$F$55</f>
        <v>1.6104141560389446E-2</v>
      </c>
      <c r="I29" s="3">
        <v>14.44</v>
      </c>
    </row>
    <row r="30" spans="1:9" x14ac:dyDescent="0.3">
      <c r="A30" s="3" t="s">
        <v>11</v>
      </c>
      <c r="B30" s="3">
        <v>0.73</v>
      </c>
      <c r="C30" s="3">
        <v>0.01</v>
      </c>
      <c r="D30" s="3">
        <v>0.01</v>
      </c>
      <c r="E30" s="3">
        <v>21.96</v>
      </c>
      <c r="F30" s="3">
        <v>22.71</v>
      </c>
      <c r="G30" s="3"/>
      <c r="H30" s="3"/>
      <c r="I30" s="3"/>
    </row>
    <row r="31" spans="1:9" x14ac:dyDescent="0.3">
      <c r="A31" s="3" t="s">
        <v>23</v>
      </c>
      <c r="B31" s="3">
        <v>19.170000000000002</v>
      </c>
      <c r="C31" s="3">
        <v>0.31</v>
      </c>
      <c r="D31" s="3">
        <v>0.91</v>
      </c>
      <c r="E31" s="3">
        <v>116.65</v>
      </c>
      <c r="F31" s="3">
        <v>137.04</v>
      </c>
      <c r="G31" s="14">
        <f>(F31-F32)/F32</f>
        <v>1.1714466803993027</v>
      </c>
      <c r="H31" s="14">
        <f>F31/$F$55</f>
        <v>5.9405425556817486E-2</v>
      </c>
      <c r="I31" s="3">
        <v>73.930000000000007</v>
      </c>
    </row>
    <row r="32" spans="1:9" x14ac:dyDescent="0.3">
      <c r="A32" s="3" t="s">
        <v>11</v>
      </c>
      <c r="B32" s="3">
        <v>18.23</v>
      </c>
      <c r="C32" s="3">
        <v>0.25</v>
      </c>
      <c r="D32" s="3">
        <v>1.8</v>
      </c>
      <c r="E32" s="3">
        <v>42.83</v>
      </c>
      <c r="F32" s="3">
        <v>63.11</v>
      </c>
      <c r="G32" s="3"/>
      <c r="H32" s="3"/>
      <c r="I32" s="3"/>
    </row>
    <row r="33" spans="1:9" x14ac:dyDescent="0.3">
      <c r="A33" s="3" t="s">
        <v>24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3">
      <c r="A34" s="3" t="s">
        <v>11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/>
      <c r="H34" s="9"/>
      <c r="I34" s="9"/>
    </row>
    <row r="35" spans="1:9" x14ac:dyDescent="0.3">
      <c r="A35" s="3" t="s">
        <v>25</v>
      </c>
      <c r="B35" s="3">
        <v>1.58</v>
      </c>
      <c r="C35" s="3">
        <v>0.01</v>
      </c>
      <c r="D35" s="3">
        <v>1.82</v>
      </c>
      <c r="E35" s="3">
        <v>20.420000000000002</v>
      </c>
      <c r="F35" s="3">
        <v>23.83</v>
      </c>
      <c r="G35" s="14">
        <f>(F35-F36)/F36</f>
        <v>-1.365894039735107E-2</v>
      </c>
      <c r="H35" s="14">
        <f>F35/$F$55</f>
        <v>1.0330059041294226E-2</v>
      </c>
      <c r="I35" s="3">
        <v>-0.33</v>
      </c>
    </row>
    <row r="36" spans="1:9" x14ac:dyDescent="0.3">
      <c r="A36" s="3" t="s">
        <v>11</v>
      </c>
      <c r="B36" s="3">
        <v>0.89</v>
      </c>
      <c r="C36" s="3">
        <v>0.01</v>
      </c>
      <c r="D36" s="3">
        <v>1.83</v>
      </c>
      <c r="E36" s="3">
        <v>21.43</v>
      </c>
      <c r="F36" s="3">
        <v>24.16</v>
      </c>
      <c r="G36" s="3"/>
      <c r="H36" s="3"/>
      <c r="I36" s="3"/>
    </row>
    <row r="37" spans="1:9" x14ac:dyDescent="0.3">
      <c r="A37" s="3" t="s">
        <v>26</v>
      </c>
      <c r="B37" s="3">
        <v>10.84</v>
      </c>
      <c r="C37" s="3">
        <v>0.66</v>
      </c>
      <c r="D37" s="3">
        <v>0.71</v>
      </c>
      <c r="E37" s="3">
        <v>20</v>
      </c>
      <c r="F37" s="3">
        <v>32.21</v>
      </c>
      <c r="G37" s="14">
        <f>(F37-F38)/F38</f>
        <v>5.3302812295618139E-2</v>
      </c>
      <c r="H37" s="14">
        <f>F37/$F$55</f>
        <v>1.396270254805233E-2</v>
      </c>
      <c r="I37" s="3">
        <v>1.63</v>
      </c>
    </row>
    <row r="38" spans="1:9" x14ac:dyDescent="0.3">
      <c r="A38" s="3" t="s">
        <v>11</v>
      </c>
      <c r="B38" s="3">
        <v>10.55</v>
      </c>
      <c r="C38" s="3">
        <v>1.1499999999999999</v>
      </c>
      <c r="D38" s="3">
        <v>0.32</v>
      </c>
      <c r="E38" s="3">
        <v>18.559999999999999</v>
      </c>
      <c r="F38" s="3">
        <v>30.58</v>
      </c>
      <c r="G38" s="3"/>
      <c r="H38" s="3"/>
      <c r="I38" s="3"/>
    </row>
    <row r="39" spans="1:9" x14ac:dyDescent="0.3">
      <c r="A39" s="3" t="s">
        <v>27</v>
      </c>
      <c r="B39" s="3">
        <v>3.36</v>
      </c>
      <c r="C39" s="3">
        <v>3.84</v>
      </c>
      <c r="D39" s="3">
        <v>0.13</v>
      </c>
      <c r="E39" s="9">
        <v>0</v>
      </c>
      <c r="F39" s="3">
        <v>7.33</v>
      </c>
      <c r="G39" s="14">
        <f>(F39-F40)/F40</f>
        <v>0.48983739837398377</v>
      </c>
      <c r="H39" s="14">
        <f>F39/$F$55</f>
        <v>3.1774793442168139E-3</v>
      </c>
      <c r="I39" s="3">
        <v>2.41</v>
      </c>
    </row>
    <row r="40" spans="1:9" x14ac:dyDescent="0.3">
      <c r="A40" s="3" t="s">
        <v>11</v>
      </c>
      <c r="B40" s="3">
        <v>2.31</v>
      </c>
      <c r="C40" s="3">
        <v>2.5</v>
      </c>
      <c r="D40" s="3">
        <v>0.11</v>
      </c>
      <c r="E40" s="9">
        <v>0</v>
      </c>
      <c r="F40" s="3">
        <v>4.92</v>
      </c>
      <c r="G40" s="3"/>
      <c r="H40" s="3"/>
      <c r="I40" s="3"/>
    </row>
    <row r="41" spans="1:9" x14ac:dyDescent="0.3">
      <c r="A41" s="3" t="s">
        <v>28</v>
      </c>
      <c r="B41" s="3">
        <v>3.27</v>
      </c>
      <c r="C41" s="3">
        <v>0.06</v>
      </c>
      <c r="D41" s="3">
        <v>0.28000000000000003</v>
      </c>
      <c r="E41" s="3">
        <v>28.58</v>
      </c>
      <c r="F41" s="3">
        <v>32.19</v>
      </c>
      <c r="G41" s="14">
        <f>(F41-F42)/F42</f>
        <v>-0.39876727680239077</v>
      </c>
      <c r="H41" s="14">
        <f>F41/$F$55</f>
        <v>1.3954032754480114E-2</v>
      </c>
      <c r="I41" s="3">
        <v>-21.35</v>
      </c>
    </row>
    <row r="42" spans="1:9" x14ac:dyDescent="0.3">
      <c r="A42" s="3" t="s">
        <v>11</v>
      </c>
      <c r="B42" s="3">
        <v>2.31</v>
      </c>
      <c r="C42" s="3">
        <v>1.62</v>
      </c>
      <c r="D42" s="3">
        <v>0.37</v>
      </c>
      <c r="E42" s="3">
        <v>49.24</v>
      </c>
      <c r="F42" s="3">
        <v>53.54</v>
      </c>
      <c r="G42" s="3"/>
      <c r="H42" s="3"/>
      <c r="I42" s="3"/>
    </row>
    <row r="43" spans="1:9" x14ac:dyDescent="0.3">
      <c r="A43" s="3" t="s">
        <v>29</v>
      </c>
      <c r="B43" s="3">
        <v>2.2400000000000002</v>
      </c>
      <c r="C43" s="3">
        <v>0.01</v>
      </c>
      <c r="D43" s="9">
        <v>0</v>
      </c>
      <c r="E43" s="3">
        <v>0.91</v>
      </c>
      <c r="F43" s="3">
        <v>3.16</v>
      </c>
      <c r="G43" s="14">
        <f>(F43-F44)/F44</f>
        <v>0.52657004830917897</v>
      </c>
      <c r="H43" s="14">
        <f>F43/$F$55</f>
        <v>1.3698273844099773E-3</v>
      </c>
      <c r="I43" s="3">
        <v>1.0900000000000001</v>
      </c>
    </row>
    <row r="44" spans="1:9" x14ac:dyDescent="0.3">
      <c r="A44" s="3" t="s">
        <v>11</v>
      </c>
      <c r="B44" s="3">
        <v>1.43</v>
      </c>
      <c r="C44" s="3">
        <v>0.01</v>
      </c>
      <c r="D44" s="9">
        <v>0</v>
      </c>
      <c r="E44" s="3">
        <v>0.63</v>
      </c>
      <c r="F44" s="3">
        <v>2.0699999999999998</v>
      </c>
      <c r="G44" s="3"/>
      <c r="H44" s="3"/>
      <c r="I44" s="3"/>
    </row>
    <row r="45" spans="1:9" x14ac:dyDescent="0.3">
      <c r="A45" s="3" t="s">
        <v>30</v>
      </c>
      <c r="B45" s="3">
        <v>27</v>
      </c>
      <c r="C45" s="9">
        <v>0</v>
      </c>
      <c r="D45" s="3">
        <v>6.25</v>
      </c>
      <c r="E45" s="3">
        <v>316.75</v>
      </c>
      <c r="F45" s="3">
        <v>350</v>
      </c>
      <c r="G45" s="14">
        <f>(F45-F46)/F46</f>
        <v>0.5832089383453205</v>
      </c>
      <c r="H45" s="14">
        <f>F45/$F$55</f>
        <v>0.1517213875137633</v>
      </c>
      <c r="I45" s="3">
        <v>128.93</v>
      </c>
    </row>
    <row r="46" spans="1:9" x14ac:dyDescent="0.3">
      <c r="A46" s="3" t="s">
        <v>11</v>
      </c>
      <c r="B46" s="3">
        <v>25.92</v>
      </c>
      <c r="C46" s="9">
        <v>0</v>
      </c>
      <c r="D46" s="3">
        <v>5.54</v>
      </c>
      <c r="E46" s="3">
        <v>189.61</v>
      </c>
      <c r="F46" s="3">
        <v>221.07</v>
      </c>
      <c r="G46" s="3"/>
      <c r="H46" s="3"/>
      <c r="I46" s="3"/>
    </row>
    <row r="47" spans="1:9" x14ac:dyDescent="0.3">
      <c r="A47" s="3" t="s">
        <v>31</v>
      </c>
      <c r="B47" s="3">
        <v>45.59</v>
      </c>
      <c r="C47" s="3">
        <v>6.19</v>
      </c>
      <c r="D47" s="3">
        <v>6.12</v>
      </c>
      <c r="E47" s="3">
        <v>164.61</v>
      </c>
      <c r="F47" s="3">
        <v>222.51</v>
      </c>
      <c r="G47" s="14">
        <f>(F47-F48)/F48</f>
        <v>0.15302103844958029</v>
      </c>
      <c r="H47" s="14">
        <f>F47/$F$55</f>
        <v>9.6455788387678473E-2</v>
      </c>
      <c r="I47" s="3">
        <v>29.53</v>
      </c>
    </row>
    <row r="48" spans="1:9" x14ac:dyDescent="0.3">
      <c r="A48" s="3" t="s">
        <v>11</v>
      </c>
      <c r="B48" s="3">
        <v>44.91</v>
      </c>
      <c r="C48" s="3">
        <v>6.5</v>
      </c>
      <c r="D48" s="3">
        <v>9.24</v>
      </c>
      <c r="E48" s="3">
        <v>132.33000000000001</v>
      </c>
      <c r="F48" s="3">
        <v>192.98</v>
      </c>
      <c r="G48" s="3"/>
      <c r="H48" s="3"/>
      <c r="I48" s="3"/>
    </row>
    <row r="49" spans="1:9" x14ac:dyDescent="0.3">
      <c r="A49" s="3" t="s">
        <v>32</v>
      </c>
      <c r="B49" s="3">
        <v>18.940000000000001</v>
      </c>
      <c r="C49" s="3">
        <v>0.36</v>
      </c>
      <c r="D49" s="3">
        <v>3.98</v>
      </c>
      <c r="E49" s="3">
        <v>28.91</v>
      </c>
      <c r="F49" s="3">
        <v>52.19</v>
      </c>
      <c r="G49" s="14">
        <f>(F49-F50)/F50</f>
        <v>5.3917609046849647E-2</v>
      </c>
      <c r="H49" s="14">
        <f>F49/$F$55</f>
        <v>2.262382632669516E-2</v>
      </c>
      <c r="I49" s="3">
        <v>2.67</v>
      </c>
    </row>
    <row r="50" spans="1:9" x14ac:dyDescent="0.3">
      <c r="A50" s="3" t="s">
        <v>11</v>
      </c>
      <c r="B50" s="3">
        <v>19.89</v>
      </c>
      <c r="C50" s="3">
        <v>0.32</v>
      </c>
      <c r="D50" s="3">
        <v>0.56000000000000005</v>
      </c>
      <c r="E50" s="3">
        <v>28.75</v>
      </c>
      <c r="F50" s="3">
        <v>49.52</v>
      </c>
      <c r="G50" s="3"/>
      <c r="H50" s="3"/>
      <c r="I50" s="3"/>
    </row>
    <row r="51" spans="1:9" x14ac:dyDescent="0.3">
      <c r="A51" s="3" t="s">
        <v>33</v>
      </c>
      <c r="B51" s="3">
        <v>24.1</v>
      </c>
      <c r="C51" s="3">
        <v>34.869999999999997</v>
      </c>
      <c r="D51" s="3">
        <v>19.600000000000001</v>
      </c>
      <c r="E51" s="3">
        <v>39.18</v>
      </c>
      <c r="F51" s="3">
        <v>117.75</v>
      </c>
      <c r="G51" s="14">
        <f>(F51-F52)/F52</f>
        <v>3.471001757469247E-2</v>
      </c>
      <c r="H51" s="14">
        <f>F51/$F$55</f>
        <v>5.1043409656416079E-2</v>
      </c>
      <c r="I51" s="3">
        <v>3.95</v>
      </c>
    </row>
    <row r="52" spans="1:9" x14ac:dyDescent="0.3">
      <c r="A52" s="3" t="s">
        <v>11</v>
      </c>
      <c r="B52" s="3">
        <v>23.04</v>
      </c>
      <c r="C52" s="3">
        <v>33.5</v>
      </c>
      <c r="D52" s="3">
        <v>20.260000000000002</v>
      </c>
      <c r="E52" s="3">
        <v>37</v>
      </c>
      <c r="F52" s="3">
        <v>113.8</v>
      </c>
      <c r="G52" s="3"/>
      <c r="H52" s="3"/>
      <c r="I52" s="3"/>
    </row>
    <row r="53" spans="1:9" x14ac:dyDescent="0.3">
      <c r="A53" s="3" t="s">
        <v>34</v>
      </c>
      <c r="B53" s="3">
        <v>0.72</v>
      </c>
      <c r="C53" s="3">
        <v>0.01</v>
      </c>
      <c r="D53" s="3">
        <v>0.25</v>
      </c>
      <c r="E53" s="3">
        <v>7.72</v>
      </c>
      <c r="F53" s="3">
        <v>8.6999999999999993</v>
      </c>
      <c r="G53" s="14">
        <f>(F53-F54)/F54</f>
        <v>-0.19294990723562153</v>
      </c>
      <c r="H53" s="14">
        <f>F53/$F$55</f>
        <v>3.7713602039135441E-3</v>
      </c>
      <c r="I53" s="3">
        <v>-2.08</v>
      </c>
    </row>
    <row r="54" spans="1:9" x14ac:dyDescent="0.3">
      <c r="A54" s="3" t="s">
        <v>11</v>
      </c>
      <c r="B54" s="3">
        <v>0.62</v>
      </c>
      <c r="C54" s="3">
        <v>0.01</v>
      </c>
      <c r="D54" s="3">
        <v>0.23</v>
      </c>
      <c r="E54" s="3">
        <v>9.92</v>
      </c>
      <c r="F54" s="3">
        <v>10.78</v>
      </c>
      <c r="G54" s="3"/>
      <c r="H54" s="3"/>
      <c r="I54" s="3"/>
    </row>
    <row r="55" spans="1:9" x14ac:dyDescent="0.3">
      <c r="A55" s="6" t="s">
        <v>35</v>
      </c>
      <c r="B55" s="8">
        <f t="shared" ref="B55:F55" si="0">SUM(B5+B7+B9+B11+B13+B15+B17+B19+B21+B23+B25+B27+B29+B31+B33+B35+B37+B39+B41+B43+B45+B47+B49+B51+B53)</f>
        <v>324.7000000000001</v>
      </c>
      <c r="C55" s="8">
        <f t="shared" si="0"/>
        <v>77.070000000000007</v>
      </c>
      <c r="D55" s="8">
        <f t="shared" si="0"/>
        <v>99.009999999999991</v>
      </c>
      <c r="E55" s="8">
        <f t="shared" si="0"/>
        <v>1806.0800000000006</v>
      </c>
      <c r="F55" s="8">
        <f t="shared" si="0"/>
        <v>2306.86</v>
      </c>
      <c r="G55" s="10">
        <f>(F55-F56)/F56</f>
        <v>0.19185541869885117</v>
      </c>
      <c r="H55" s="10">
        <f>F55/$F$55</f>
        <v>1</v>
      </c>
      <c r="I55" s="8">
        <f t="shared" ref="I55" si="1">SUM(I5+I7+I9+I11+I13+I15+I17+I19+I21+I23+I25+I27+I29+I31+I33+I35+I37+I39+I41+I43+I45+I47+I49+I51+I53)</f>
        <v>371.34</v>
      </c>
    </row>
    <row r="56" spans="1:9" x14ac:dyDescent="0.3">
      <c r="A56" s="3" t="s">
        <v>36</v>
      </c>
      <c r="B56" s="9">
        <f>SUM(B6+B8+B10+B12+B14+B16+B18+B20+B22+B24+B26+B28+B30+B32+B34+B36+B38+B40+B42+B44+B46+B48+B50+B52+B54)</f>
        <v>292.16000000000003</v>
      </c>
      <c r="C56" s="9">
        <f>SUM(C6+C8+C10+C12+C14+C16+C18+C20+C22+C24+C26+C28+C30+C32+C34+C36+C38+C40+C42+C44+C46+C48+C50+C52+C54)</f>
        <v>77.989999999999995</v>
      </c>
      <c r="D56" s="9">
        <f>SUM(D6+D8+D10+D12+D14+D16+D18+D20+D22+D24+D26+D28+D30+D32+D34+D36+D38+D40+D42+D44+D46+D48+D50+D52+D54)</f>
        <v>95.71</v>
      </c>
      <c r="E56" s="9">
        <f>SUM(E6+E8+E10+E12+E14+E16+E18+E20+E22+E24+E26+E28+E30+E32+E34+E36+E38+E40+E42+E44+E46+E48+E50+E52+E54)</f>
        <v>1469.6599999999999</v>
      </c>
      <c r="F56" s="9">
        <f>SUM(F6+F8+F10+F12+F14+F16+F18+F20+F22+F24+F26+F28+F30+F32+F34+F36+F38+F40+F42+F44+F46+F48+F50+F52+F54)</f>
        <v>1935.5199999999998</v>
      </c>
      <c r="G56" s="3"/>
      <c r="H56" s="3"/>
      <c r="I56" s="3"/>
    </row>
    <row r="57" spans="1:9" x14ac:dyDescent="0.3">
      <c r="A57" s="3" t="s">
        <v>37</v>
      </c>
      <c r="B57" s="14">
        <f>(B55-B56)/B56</f>
        <v>0.11137732749178558</v>
      </c>
      <c r="C57" s="14">
        <f>(C55-C56)/C56</f>
        <v>-1.1796384151814176E-2</v>
      </c>
      <c r="D57" s="14">
        <f>(D55-D56)/D56</f>
        <v>3.4479155783094739E-2</v>
      </c>
      <c r="E57" s="14">
        <f>(E55-E56)/E56</f>
        <v>0.22891008804757618</v>
      </c>
      <c r="F57" s="14">
        <f>(F55-F56)/F56</f>
        <v>0.19185541869885117</v>
      </c>
      <c r="G57" s="3"/>
      <c r="H57" s="3"/>
      <c r="I57" s="3"/>
    </row>
    <row r="58" spans="1:9" x14ac:dyDescent="0.3">
      <c r="A58" s="3" t="s">
        <v>46</v>
      </c>
      <c r="B58" s="14">
        <f>B55/$F$55</f>
        <v>0.14075409864491131</v>
      </c>
      <c r="C58" s="14">
        <f>C55/$F$55</f>
        <v>3.3409049530530678E-2</v>
      </c>
      <c r="D58" s="14">
        <f>D55/$F$55</f>
        <v>4.2919813079250579E-2</v>
      </c>
      <c r="E58" s="14">
        <f>E55/$F$55</f>
        <v>0.78291703874530771</v>
      </c>
      <c r="F58" s="14">
        <f>F55/$F$55</f>
        <v>1</v>
      </c>
      <c r="G58" s="3"/>
      <c r="H58" s="3"/>
      <c r="I58" s="3"/>
    </row>
    <row r="59" spans="1:9" x14ac:dyDescent="0.3">
      <c r="A59" s="3" t="s">
        <v>47</v>
      </c>
      <c r="B59" s="14">
        <f>B56/$F$56</f>
        <v>0.15094651566504094</v>
      </c>
      <c r="C59" s="14">
        <f>C56/$F$56</f>
        <v>4.0294081177151365E-2</v>
      </c>
      <c r="D59" s="14">
        <f>D56/$F$56</f>
        <v>4.9449243614119204E-2</v>
      </c>
      <c r="E59" s="14">
        <f>E56/$F$56</f>
        <v>0.75931015954368852</v>
      </c>
      <c r="F59" s="14">
        <f>F56/$F$56</f>
        <v>1</v>
      </c>
      <c r="G59" s="3"/>
      <c r="H59" s="3"/>
      <c r="I59" s="3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workbookViewId="0">
      <selection activeCell="M6" sqref="M6"/>
    </sheetView>
  </sheetViews>
  <sheetFormatPr defaultRowHeight="14.4" x14ac:dyDescent="0.3"/>
  <cols>
    <col min="1" max="1" width="41" customWidth="1"/>
    <col min="2" max="2" width="11" customWidth="1"/>
    <col min="3" max="3" width="10.109375" customWidth="1"/>
    <col min="4" max="4" width="13" customWidth="1"/>
    <col min="5" max="5" width="12.5546875" customWidth="1"/>
    <col min="8" max="8" width="10.88671875" customWidth="1"/>
  </cols>
  <sheetData>
    <row r="1" spans="1:9" ht="48" customHeigh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</row>
    <row r="2" spans="1:9" ht="43.2" x14ac:dyDescent="0.3">
      <c r="A2" s="3"/>
      <c r="B2" s="7" t="s">
        <v>52</v>
      </c>
      <c r="C2" s="7" t="s">
        <v>53</v>
      </c>
      <c r="D2" s="7" t="s">
        <v>54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9" x14ac:dyDescent="0.3">
      <c r="A3" s="6" t="s">
        <v>9</v>
      </c>
      <c r="B3" s="9"/>
      <c r="C3" s="9"/>
      <c r="D3" s="3"/>
      <c r="E3" s="3"/>
      <c r="F3" s="3"/>
      <c r="G3" s="3"/>
      <c r="H3" s="3"/>
    </row>
    <row r="4" spans="1:9" x14ac:dyDescent="0.3">
      <c r="A4" s="3" t="s">
        <v>10</v>
      </c>
      <c r="B4" s="9">
        <v>0</v>
      </c>
      <c r="C4" s="9">
        <v>0</v>
      </c>
      <c r="D4" s="3">
        <v>22.98</v>
      </c>
      <c r="E4" s="3">
        <v>22.98</v>
      </c>
      <c r="F4" s="3">
        <v>42.2</v>
      </c>
      <c r="G4" s="3">
        <v>0.25</v>
      </c>
      <c r="H4" s="3">
        <v>6.82</v>
      </c>
    </row>
    <row r="5" spans="1:9" x14ac:dyDescent="0.3">
      <c r="A5" s="3" t="s">
        <v>11</v>
      </c>
      <c r="B5" s="9">
        <v>0</v>
      </c>
      <c r="C5" s="9">
        <v>0</v>
      </c>
      <c r="D5" s="3">
        <v>16.16</v>
      </c>
      <c r="E5" s="3">
        <v>16.16</v>
      </c>
      <c r="F5" s="3"/>
      <c r="G5" s="3"/>
      <c r="H5" s="3"/>
    </row>
    <row r="6" spans="1:9" x14ac:dyDescent="0.3">
      <c r="A6" s="3" t="s">
        <v>12</v>
      </c>
      <c r="B6" s="3">
        <v>53.89</v>
      </c>
      <c r="C6" s="3">
        <v>8.1</v>
      </c>
      <c r="D6" s="3">
        <v>384.63</v>
      </c>
      <c r="E6" s="3">
        <v>446.62</v>
      </c>
      <c r="F6" s="3">
        <v>18.23</v>
      </c>
      <c r="G6" s="3">
        <v>4.95</v>
      </c>
      <c r="H6" s="3">
        <v>68.88</v>
      </c>
    </row>
    <row r="7" spans="1:9" x14ac:dyDescent="0.3">
      <c r="A7" s="3" t="s">
        <v>11</v>
      </c>
      <c r="B7" s="3">
        <v>114.69</v>
      </c>
      <c r="C7" s="3">
        <v>7.22</v>
      </c>
      <c r="D7" s="3">
        <v>255.83</v>
      </c>
      <c r="E7" s="3">
        <v>377.74</v>
      </c>
      <c r="F7" s="3"/>
      <c r="G7" s="3"/>
      <c r="H7" s="3"/>
    </row>
    <row r="8" spans="1:9" x14ac:dyDescent="0.3">
      <c r="A8" s="3" t="s">
        <v>13</v>
      </c>
      <c r="B8" s="3">
        <v>145.03</v>
      </c>
      <c r="C8" s="9">
        <v>0</v>
      </c>
      <c r="D8" s="3">
        <v>26.54</v>
      </c>
      <c r="E8" s="3">
        <v>171.57</v>
      </c>
      <c r="F8" s="3">
        <v>67.7</v>
      </c>
      <c r="G8" s="3">
        <v>1.9</v>
      </c>
      <c r="H8" s="3">
        <v>69.260000000000005</v>
      </c>
    </row>
    <row r="9" spans="1:9" x14ac:dyDescent="0.3">
      <c r="A9" s="3" t="s">
        <v>11</v>
      </c>
      <c r="B9" s="3">
        <v>70.900000000000006</v>
      </c>
      <c r="C9" s="9">
        <v>0</v>
      </c>
      <c r="D9" s="3">
        <v>31.41</v>
      </c>
      <c r="E9" s="3">
        <v>102.31</v>
      </c>
      <c r="F9" s="3"/>
      <c r="G9" s="3"/>
      <c r="H9" s="3"/>
    </row>
    <row r="10" spans="1:9" x14ac:dyDescent="0.3">
      <c r="A10" s="3" t="s">
        <v>74</v>
      </c>
      <c r="B10" s="9">
        <v>0</v>
      </c>
      <c r="C10" s="9">
        <v>0</v>
      </c>
      <c r="D10" s="3">
        <v>0.41</v>
      </c>
      <c r="E10" s="3">
        <v>0.41</v>
      </c>
      <c r="F10" s="3">
        <v>70.83</v>
      </c>
      <c r="G10" s="9">
        <v>0</v>
      </c>
      <c r="H10" s="3">
        <v>0.17</v>
      </c>
    </row>
    <row r="11" spans="1:9" x14ac:dyDescent="0.3">
      <c r="A11" s="3" t="s">
        <v>11</v>
      </c>
      <c r="B11" s="9">
        <v>0</v>
      </c>
      <c r="C11" s="9">
        <v>0</v>
      </c>
      <c r="D11" s="3">
        <v>0.24</v>
      </c>
      <c r="E11" s="3">
        <v>0.24</v>
      </c>
      <c r="F11" s="3"/>
      <c r="G11" s="3"/>
      <c r="H11" s="3"/>
    </row>
    <row r="12" spans="1:9" x14ac:dyDescent="0.3">
      <c r="A12" s="3" t="s">
        <v>14</v>
      </c>
      <c r="B12" s="3">
        <v>1.25</v>
      </c>
      <c r="C12" s="9">
        <v>0</v>
      </c>
      <c r="D12" s="3">
        <v>127.49</v>
      </c>
      <c r="E12" s="3">
        <v>128.74</v>
      </c>
      <c r="F12" s="3">
        <v>-13.99</v>
      </c>
      <c r="G12" s="3">
        <v>1.43</v>
      </c>
      <c r="H12" s="3">
        <v>-20.94</v>
      </c>
    </row>
    <row r="13" spans="1:9" x14ac:dyDescent="0.3">
      <c r="A13" s="3" t="s">
        <v>11</v>
      </c>
      <c r="B13" s="3">
        <v>51.77</v>
      </c>
      <c r="C13" s="9">
        <v>0</v>
      </c>
      <c r="D13" s="3">
        <v>97.91</v>
      </c>
      <c r="E13" s="3">
        <v>149.68</v>
      </c>
      <c r="F13" s="3"/>
      <c r="G13" s="3"/>
      <c r="H13" s="3"/>
    </row>
    <row r="14" spans="1:9" x14ac:dyDescent="0.3">
      <c r="A14" s="3" t="s">
        <v>15</v>
      </c>
      <c r="B14" s="9">
        <v>0</v>
      </c>
      <c r="C14" s="9">
        <v>0</v>
      </c>
      <c r="D14" s="3">
        <v>85.91</v>
      </c>
      <c r="E14" s="3">
        <v>85.91</v>
      </c>
      <c r="F14" s="3">
        <v>57.75</v>
      </c>
      <c r="G14" s="3">
        <v>0.95</v>
      </c>
      <c r="H14" s="3">
        <v>31.45</v>
      </c>
    </row>
    <row r="15" spans="1:9" x14ac:dyDescent="0.3">
      <c r="A15" s="3" t="s">
        <v>11</v>
      </c>
      <c r="B15" s="9">
        <v>0</v>
      </c>
      <c r="C15" s="9">
        <v>0</v>
      </c>
      <c r="D15" s="3">
        <v>54.46</v>
      </c>
      <c r="E15" s="3">
        <v>54.46</v>
      </c>
      <c r="F15" s="3"/>
      <c r="G15" s="3"/>
      <c r="H15" s="3"/>
    </row>
    <row r="16" spans="1:9" x14ac:dyDescent="0.3">
      <c r="A16" s="3" t="s">
        <v>16</v>
      </c>
      <c r="B16" s="3">
        <v>341.01</v>
      </c>
      <c r="C16" s="3">
        <v>52.79</v>
      </c>
      <c r="D16" s="3">
        <v>146.66999999999999</v>
      </c>
      <c r="E16" s="3">
        <v>540.47</v>
      </c>
      <c r="F16" s="3">
        <v>322.33999999999997</v>
      </c>
      <c r="G16" s="3">
        <v>5.99</v>
      </c>
      <c r="H16" s="3">
        <v>412.5</v>
      </c>
    </row>
    <row r="17" spans="1:8" x14ac:dyDescent="0.3">
      <c r="A17" s="3" t="s">
        <v>11</v>
      </c>
      <c r="B17" s="3">
        <v>38.83</v>
      </c>
      <c r="C17" s="3">
        <v>43.1</v>
      </c>
      <c r="D17" s="3">
        <v>46.04</v>
      </c>
      <c r="E17" s="3">
        <v>127.97</v>
      </c>
      <c r="F17" s="3"/>
      <c r="G17" s="3"/>
      <c r="H17" s="3"/>
    </row>
    <row r="18" spans="1:8" x14ac:dyDescent="0.3">
      <c r="A18" s="3" t="s">
        <v>17</v>
      </c>
      <c r="B18" s="3">
        <v>871.97</v>
      </c>
      <c r="C18" s="3">
        <v>32.06</v>
      </c>
      <c r="D18" s="3">
        <v>231.97</v>
      </c>
      <c r="E18" s="3">
        <v>1136</v>
      </c>
      <c r="F18" s="3">
        <v>18.11</v>
      </c>
      <c r="G18" s="3">
        <v>12.6</v>
      </c>
      <c r="H18" s="3">
        <v>174.2</v>
      </c>
    </row>
    <row r="19" spans="1:8" x14ac:dyDescent="0.3">
      <c r="A19" s="3" t="s">
        <v>11</v>
      </c>
      <c r="B19" s="3">
        <v>703.24</v>
      </c>
      <c r="C19" s="3">
        <v>26.34</v>
      </c>
      <c r="D19" s="3">
        <v>232.22</v>
      </c>
      <c r="E19" s="3">
        <v>961.8</v>
      </c>
      <c r="F19" s="3"/>
      <c r="G19" s="3"/>
      <c r="H19" s="3"/>
    </row>
    <row r="20" spans="1:8" x14ac:dyDescent="0.3">
      <c r="A20" s="3" t="s">
        <v>18</v>
      </c>
      <c r="B20" s="3">
        <v>126.99</v>
      </c>
      <c r="C20" s="3">
        <v>14.45</v>
      </c>
      <c r="D20" s="3">
        <v>203.24</v>
      </c>
      <c r="E20" s="3">
        <v>344.68</v>
      </c>
      <c r="F20" s="3">
        <v>-9.85</v>
      </c>
      <c r="G20" s="3">
        <v>3.82</v>
      </c>
      <c r="H20" s="3">
        <v>-37.659999999999997</v>
      </c>
    </row>
    <row r="21" spans="1:8" x14ac:dyDescent="0.3">
      <c r="A21" s="3" t="s">
        <v>11</v>
      </c>
      <c r="B21" s="3">
        <v>186.46</v>
      </c>
      <c r="C21" s="3">
        <v>13.36</v>
      </c>
      <c r="D21" s="3">
        <v>182.52</v>
      </c>
      <c r="E21" s="3">
        <v>382.34</v>
      </c>
      <c r="F21" s="3"/>
      <c r="G21" s="3"/>
      <c r="H21" s="3"/>
    </row>
    <row r="22" spans="1:8" x14ac:dyDescent="0.3">
      <c r="A22" s="3" t="s">
        <v>19</v>
      </c>
      <c r="B22" s="9">
        <v>0</v>
      </c>
      <c r="C22" s="9">
        <v>0</v>
      </c>
      <c r="D22" s="3">
        <v>17.54</v>
      </c>
      <c r="E22" s="3">
        <v>17.54</v>
      </c>
      <c r="F22" s="3">
        <v>34.51</v>
      </c>
      <c r="G22" s="3">
        <v>0.19</v>
      </c>
      <c r="H22" s="3">
        <v>4.5</v>
      </c>
    </row>
    <row r="23" spans="1:8" x14ac:dyDescent="0.3">
      <c r="A23" s="3" t="s">
        <v>11</v>
      </c>
      <c r="B23" s="9">
        <v>0</v>
      </c>
      <c r="C23" s="9">
        <v>0</v>
      </c>
      <c r="D23" s="3">
        <v>13.04</v>
      </c>
      <c r="E23" s="3">
        <v>13.04</v>
      </c>
      <c r="F23" s="3"/>
      <c r="G23" s="3"/>
      <c r="H23" s="3"/>
    </row>
    <row r="24" spans="1:8" x14ac:dyDescent="0.3">
      <c r="A24" s="3" t="s">
        <v>20</v>
      </c>
      <c r="B24" s="3">
        <v>306.44</v>
      </c>
      <c r="C24" s="9">
        <v>0</v>
      </c>
      <c r="D24" s="9">
        <v>0</v>
      </c>
      <c r="E24" s="3">
        <v>306.44</v>
      </c>
      <c r="F24" s="9">
        <v>0</v>
      </c>
      <c r="G24" s="3">
        <v>3.4</v>
      </c>
      <c r="H24" s="3">
        <v>306.44</v>
      </c>
    </row>
    <row r="25" spans="1:8" x14ac:dyDescent="0.3">
      <c r="A25" s="3" t="s">
        <v>11</v>
      </c>
      <c r="B25" s="9">
        <v>0</v>
      </c>
      <c r="C25" s="9">
        <v>0</v>
      </c>
      <c r="D25" s="9">
        <v>0</v>
      </c>
      <c r="E25" s="9">
        <v>0</v>
      </c>
      <c r="F25" s="3"/>
      <c r="G25" s="3"/>
      <c r="H25" s="3"/>
    </row>
    <row r="26" spans="1:8" x14ac:dyDescent="0.3">
      <c r="A26" s="3" t="s">
        <v>21</v>
      </c>
      <c r="B26" s="9">
        <v>0</v>
      </c>
      <c r="C26" s="9">
        <v>0</v>
      </c>
      <c r="D26" s="3">
        <v>29.44</v>
      </c>
      <c r="E26" s="3">
        <v>29.44</v>
      </c>
      <c r="F26" s="3">
        <v>3.92</v>
      </c>
      <c r="G26" s="3">
        <v>0.33</v>
      </c>
      <c r="H26" s="3">
        <v>1.1100000000000001</v>
      </c>
    </row>
    <row r="27" spans="1:8" x14ac:dyDescent="0.3">
      <c r="A27" s="3" t="s">
        <v>11</v>
      </c>
      <c r="B27" s="9">
        <v>0</v>
      </c>
      <c r="C27" s="9">
        <v>0</v>
      </c>
      <c r="D27" s="3">
        <v>28.33</v>
      </c>
      <c r="E27" s="3">
        <v>28.33</v>
      </c>
      <c r="F27" s="3"/>
      <c r="G27" s="3"/>
      <c r="H27" s="3"/>
    </row>
    <row r="28" spans="1:8" x14ac:dyDescent="0.3">
      <c r="A28" s="3" t="s">
        <v>22</v>
      </c>
      <c r="B28" s="9">
        <v>0</v>
      </c>
      <c r="C28" s="9">
        <v>0</v>
      </c>
      <c r="D28" s="3">
        <v>1.52</v>
      </c>
      <c r="E28" s="3">
        <v>1.52</v>
      </c>
      <c r="F28" s="3">
        <v>1588.89</v>
      </c>
      <c r="G28" s="3">
        <v>0.02</v>
      </c>
      <c r="H28" s="3">
        <v>1.43</v>
      </c>
    </row>
    <row r="29" spans="1:8" x14ac:dyDescent="0.3">
      <c r="A29" s="3" t="s">
        <v>11</v>
      </c>
      <c r="B29" s="9">
        <v>0</v>
      </c>
      <c r="C29" s="9">
        <v>0</v>
      </c>
      <c r="D29" s="3">
        <v>0.09</v>
      </c>
      <c r="E29" s="3">
        <v>0.09</v>
      </c>
      <c r="F29" s="3"/>
      <c r="G29" s="3"/>
      <c r="H29" s="3"/>
    </row>
    <row r="30" spans="1:8" x14ac:dyDescent="0.3">
      <c r="A30" s="3" t="s">
        <v>23</v>
      </c>
      <c r="B30" s="3">
        <v>0.01</v>
      </c>
      <c r="C30" s="9">
        <v>0</v>
      </c>
      <c r="D30" s="3">
        <v>227.47</v>
      </c>
      <c r="E30" s="3">
        <v>227.48</v>
      </c>
      <c r="F30" s="3">
        <v>13.75</v>
      </c>
      <c r="G30" s="3">
        <v>2.52</v>
      </c>
      <c r="H30" s="3">
        <v>27.5</v>
      </c>
    </row>
    <row r="31" spans="1:8" x14ac:dyDescent="0.3">
      <c r="A31" s="3" t="s">
        <v>11</v>
      </c>
      <c r="B31" s="3">
        <v>0.81</v>
      </c>
      <c r="C31" s="9">
        <v>0</v>
      </c>
      <c r="D31" s="3">
        <v>199.17</v>
      </c>
      <c r="E31" s="3">
        <v>199.98</v>
      </c>
      <c r="F31" s="3"/>
      <c r="G31" s="3"/>
      <c r="H31" s="3"/>
    </row>
    <row r="32" spans="1:8" x14ac:dyDescent="0.3">
      <c r="A32" s="3" t="s">
        <v>24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 x14ac:dyDescent="0.3">
      <c r="A33" s="3" t="s">
        <v>11</v>
      </c>
      <c r="B33" s="9">
        <v>0</v>
      </c>
      <c r="C33" s="9">
        <v>0</v>
      </c>
      <c r="D33" s="9">
        <v>0</v>
      </c>
      <c r="E33" s="9">
        <v>0</v>
      </c>
      <c r="F33" s="9"/>
      <c r="G33" s="9"/>
      <c r="H33" s="9"/>
    </row>
    <row r="34" spans="1:8" x14ac:dyDescent="0.3">
      <c r="A34" s="3" t="s">
        <v>25</v>
      </c>
      <c r="B34" s="9">
        <v>0</v>
      </c>
      <c r="C34" s="9">
        <v>0</v>
      </c>
      <c r="D34" s="3">
        <v>0.05</v>
      </c>
      <c r="E34" s="3">
        <v>0.05</v>
      </c>
      <c r="F34" s="3">
        <v>-28.57</v>
      </c>
      <c r="G34" s="9">
        <v>0</v>
      </c>
      <c r="H34" s="3">
        <v>-0.02</v>
      </c>
    </row>
    <row r="35" spans="1:8" x14ac:dyDescent="0.3">
      <c r="A35" s="3" t="s">
        <v>11</v>
      </c>
      <c r="B35" s="9">
        <v>0</v>
      </c>
      <c r="C35" s="9">
        <v>0</v>
      </c>
      <c r="D35" s="3">
        <v>7.0000000000000007E-2</v>
      </c>
      <c r="E35" s="3">
        <v>7.0000000000000007E-2</v>
      </c>
      <c r="F35" s="3"/>
      <c r="G35" s="3"/>
      <c r="H35" s="3"/>
    </row>
    <row r="36" spans="1:8" x14ac:dyDescent="0.3">
      <c r="A36" s="3" t="s">
        <v>26</v>
      </c>
      <c r="B36" s="3">
        <v>1046.33</v>
      </c>
      <c r="C36" s="9">
        <v>0</v>
      </c>
      <c r="D36" s="3">
        <v>29.78</v>
      </c>
      <c r="E36" s="3">
        <v>1076.1099999999999</v>
      </c>
      <c r="F36" s="3">
        <v>22.65</v>
      </c>
      <c r="G36" s="3">
        <v>11.93</v>
      </c>
      <c r="H36" s="3">
        <v>198.7</v>
      </c>
    </row>
    <row r="37" spans="1:8" x14ac:dyDescent="0.3">
      <c r="A37" s="3" t="s">
        <v>11</v>
      </c>
      <c r="B37" s="3">
        <v>844.97</v>
      </c>
      <c r="C37" s="9">
        <v>0</v>
      </c>
      <c r="D37" s="3">
        <v>32.44</v>
      </c>
      <c r="E37" s="3">
        <v>877.41</v>
      </c>
      <c r="F37" s="3"/>
      <c r="G37" s="3"/>
      <c r="H37" s="3"/>
    </row>
    <row r="38" spans="1:8" x14ac:dyDescent="0.3">
      <c r="A38" s="3" t="s">
        <v>27</v>
      </c>
      <c r="B38" s="9">
        <v>0</v>
      </c>
      <c r="C38" s="9">
        <v>0</v>
      </c>
      <c r="D38" s="3">
        <v>5.49</v>
      </c>
      <c r="E38" s="3">
        <v>5.49</v>
      </c>
      <c r="F38" s="3">
        <v>67.38</v>
      </c>
      <c r="G38" s="3">
        <v>0.06</v>
      </c>
      <c r="H38" s="3">
        <v>2.21</v>
      </c>
    </row>
    <row r="39" spans="1:8" x14ac:dyDescent="0.3">
      <c r="A39" s="3" t="s">
        <v>11</v>
      </c>
      <c r="B39" s="9">
        <v>0</v>
      </c>
      <c r="C39" s="9">
        <v>0</v>
      </c>
      <c r="D39" s="3">
        <v>3.28</v>
      </c>
      <c r="E39" s="3">
        <v>3.28</v>
      </c>
      <c r="F39" s="3"/>
      <c r="G39" s="3"/>
      <c r="H39" s="3"/>
    </row>
    <row r="40" spans="1:8" x14ac:dyDescent="0.3">
      <c r="A40" s="3" t="s">
        <v>28</v>
      </c>
      <c r="B40" s="3">
        <v>582.19000000000005</v>
      </c>
      <c r="C40" s="3">
        <v>12.08</v>
      </c>
      <c r="D40" s="3">
        <v>56.65</v>
      </c>
      <c r="E40" s="3">
        <v>650.91999999999996</v>
      </c>
      <c r="F40" s="3">
        <v>7.07</v>
      </c>
      <c r="G40" s="3">
        <v>7.22</v>
      </c>
      <c r="H40" s="3">
        <v>42.98</v>
      </c>
    </row>
    <row r="41" spans="1:8" x14ac:dyDescent="0.3">
      <c r="A41" s="3" t="s">
        <v>11</v>
      </c>
      <c r="B41" s="3">
        <v>560.96</v>
      </c>
      <c r="C41" s="3">
        <v>13.66</v>
      </c>
      <c r="D41" s="3">
        <v>33.32</v>
      </c>
      <c r="E41" s="3">
        <v>607.94000000000005</v>
      </c>
      <c r="F41" s="3"/>
      <c r="G41" s="3"/>
      <c r="H41" s="3"/>
    </row>
    <row r="42" spans="1:8" x14ac:dyDescent="0.3">
      <c r="A42" s="3" t="s">
        <v>29</v>
      </c>
      <c r="B42" s="9">
        <v>0</v>
      </c>
      <c r="C42" s="9">
        <v>0</v>
      </c>
      <c r="D42" s="3">
        <v>6.35</v>
      </c>
      <c r="E42" s="3">
        <v>6.35</v>
      </c>
      <c r="F42" s="3">
        <v>31.2</v>
      </c>
      <c r="G42" s="3">
        <v>7.0000000000000007E-2</v>
      </c>
      <c r="H42" s="3">
        <v>1.51</v>
      </c>
    </row>
    <row r="43" spans="1:8" x14ac:dyDescent="0.3">
      <c r="A43" s="3" t="s">
        <v>11</v>
      </c>
      <c r="B43" s="9">
        <v>0</v>
      </c>
      <c r="C43" s="9">
        <v>0</v>
      </c>
      <c r="D43" s="3">
        <v>4.84</v>
      </c>
      <c r="E43" s="3">
        <v>4.84</v>
      </c>
      <c r="F43" s="3"/>
      <c r="G43" s="3"/>
      <c r="H43" s="3"/>
    </row>
    <row r="44" spans="1:8" x14ac:dyDescent="0.3">
      <c r="A44" s="3" t="s">
        <v>30</v>
      </c>
      <c r="B44" s="9">
        <v>0</v>
      </c>
      <c r="C44" s="3">
        <v>45.82</v>
      </c>
      <c r="D44" s="3">
        <v>132.47</v>
      </c>
      <c r="E44" s="3">
        <v>178.29</v>
      </c>
      <c r="F44" s="3">
        <v>36.22</v>
      </c>
      <c r="G44" s="3">
        <v>1.98</v>
      </c>
      <c r="H44" s="3">
        <v>47.41</v>
      </c>
    </row>
    <row r="45" spans="1:8" x14ac:dyDescent="0.3">
      <c r="A45" s="3" t="s">
        <v>11</v>
      </c>
      <c r="B45" s="9">
        <v>0</v>
      </c>
      <c r="C45" s="3">
        <v>33.46</v>
      </c>
      <c r="D45" s="3">
        <v>97.42</v>
      </c>
      <c r="E45" s="3">
        <v>130.88</v>
      </c>
      <c r="F45" s="3"/>
      <c r="G45" s="3"/>
      <c r="H45" s="3"/>
    </row>
    <row r="46" spans="1:8" x14ac:dyDescent="0.3">
      <c r="A46" s="3" t="s">
        <v>31</v>
      </c>
      <c r="B46" s="9">
        <v>0</v>
      </c>
      <c r="C46" s="3">
        <v>77.09</v>
      </c>
      <c r="D46" s="3">
        <v>606.36</v>
      </c>
      <c r="E46" s="3">
        <v>683.45</v>
      </c>
      <c r="F46" s="3">
        <v>32.46</v>
      </c>
      <c r="G46" s="3">
        <v>7.58</v>
      </c>
      <c r="H46" s="3">
        <v>167.49</v>
      </c>
    </row>
    <row r="47" spans="1:8" x14ac:dyDescent="0.3">
      <c r="A47" s="3" t="s">
        <v>11</v>
      </c>
      <c r="B47" s="9">
        <v>0</v>
      </c>
      <c r="C47" s="3">
        <v>37.76</v>
      </c>
      <c r="D47" s="3">
        <v>478.2</v>
      </c>
      <c r="E47" s="3">
        <v>515.96</v>
      </c>
      <c r="F47" s="3"/>
      <c r="G47" s="3"/>
      <c r="H47" s="3"/>
    </row>
    <row r="48" spans="1:8" x14ac:dyDescent="0.3">
      <c r="A48" s="3" t="s">
        <v>32</v>
      </c>
      <c r="B48" s="3">
        <v>559.39</v>
      </c>
      <c r="C48" s="9">
        <v>0</v>
      </c>
      <c r="D48" s="3">
        <v>170.59</v>
      </c>
      <c r="E48" s="3">
        <v>729.98</v>
      </c>
      <c r="F48" s="3">
        <v>13.12</v>
      </c>
      <c r="G48" s="3">
        <v>8.1</v>
      </c>
      <c r="H48" s="3">
        <v>84.66</v>
      </c>
    </row>
    <row r="49" spans="1:8" x14ac:dyDescent="0.3">
      <c r="A49" s="3" t="s">
        <v>11</v>
      </c>
      <c r="B49" s="3">
        <v>450</v>
      </c>
      <c r="C49" s="9">
        <v>0</v>
      </c>
      <c r="D49" s="3">
        <v>195.32</v>
      </c>
      <c r="E49" s="3">
        <v>645.32000000000005</v>
      </c>
      <c r="F49" s="3"/>
      <c r="G49" s="3"/>
      <c r="H49" s="3"/>
    </row>
    <row r="50" spans="1:8" x14ac:dyDescent="0.3">
      <c r="A50" s="3" t="s">
        <v>33</v>
      </c>
      <c r="B50" s="3">
        <v>200.47</v>
      </c>
      <c r="C50" s="9">
        <v>0</v>
      </c>
      <c r="D50" s="3">
        <v>219.8</v>
      </c>
      <c r="E50" s="3">
        <v>420.27</v>
      </c>
      <c r="F50" s="3">
        <v>9.25</v>
      </c>
      <c r="G50" s="3">
        <v>4.66</v>
      </c>
      <c r="H50" s="3">
        <v>35.590000000000003</v>
      </c>
    </row>
    <row r="51" spans="1:8" x14ac:dyDescent="0.3">
      <c r="A51" s="3" t="s">
        <v>11</v>
      </c>
      <c r="B51" s="3">
        <v>200.44</v>
      </c>
      <c r="C51" s="9">
        <v>0</v>
      </c>
      <c r="D51" s="3">
        <v>184.24</v>
      </c>
      <c r="E51" s="3">
        <v>384.68</v>
      </c>
      <c r="F51" s="3"/>
      <c r="G51" s="3"/>
      <c r="H51" s="3"/>
    </row>
    <row r="52" spans="1:8" x14ac:dyDescent="0.3">
      <c r="A52" s="3" t="s">
        <v>34</v>
      </c>
      <c r="B52" s="3">
        <v>196.6</v>
      </c>
      <c r="C52" s="3">
        <v>6.89</v>
      </c>
      <c r="D52" s="3">
        <v>21.3</v>
      </c>
      <c r="E52" s="3">
        <v>224.79</v>
      </c>
      <c r="F52" s="3">
        <v>-1.87</v>
      </c>
      <c r="G52" s="3">
        <v>2.4900000000000002</v>
      </c>
      <c r="H52" s="3">
        <v>-4.28</v>
      </c>
    </row>
    <row r="53" spans="1:8" x14ac:dyDescent="0.3">
      <c r="A53" s="3" t="s">
        <v>11</v>
      </c>
      <c r="B53" s="3">
        <v>208.38</v>
      </c>
      <c r="C53" s="3">
        <v>5.15</v>
      </c>
      <c r="D53" s="3">
        <v>15.54</v>
      </c>
      <c r="E53" s="3">
        <v>229.07</v>
      </c>
      <c r="F53" s="3"/>
      <c r="G53" s="3"/>
      <c r="H53" s="3"/>
    </row>
    <row r="54" spans="1:8" x14ac:dyDescent="0.3">
      <c r="A54" s="6" t="s">
        <v>35</v>
      </c>
      <c r="B54" s="8">
        <f t="shared" ref="B54:E54" si="0">SUM(B4+B6+B8+B10+B12+B14+B16+B18+B20+B22+B24+B26+B28+B30+B32+B34+B36+B38+B40+B42+B44+B46+B48+B50+B52)</f>
        <v>4431.5700000000006</v>
      </c>
      <c r="C54" s="8">
        <f t="shared" si="0"/>
        <v>249.28</v>
      </c>
      <c r="D54" s="8">
        <f t="shared" si="0"/>
        <v>2754.6500000000005</v>
      </c>
      <c r="E54" s="8">
        <f t="shared" si="0"/>
        <v>7435.5000000000009</v>
      </c>
      <c r="F54" s="6">
        <v>27.9</v>
      </c>
      <c r="G54" s="6">
        <v>82.46</v>
      </c>
      <c r="H54" s="8">
        <f t="shared" ref="H54" si="1">SUM(H4+H6+H8+H10+H12+H14+H16+H18+H20+H22+H24+H26+H28+H30+H32+H34+H36+H38+H40+H42+H44+H46+H48+H50+H52)</f>
        <v>1621.91</v>
      </c>
    </row>
    <row r="55" spans="1:8" x14ac:dyDescent="0.3">
      <c r="A55" s="3" t="s">
        <v>36</v>
      </c>
      <c r="B55" s="17">
        <f>SUM(B5+B7+B9+B11+B13+B15+B17+B19+B21+B23+B25+B27+B29+B31+B33+B35+B37+B39+B41+B43+B45+B47+B49+B51+B53)</f>
        <v>3431.4500000000003</v>
      </c>
      <c r="C55" s="17">
        <f>SUM(C5+C7+C9+C11+C13+C15+C17+C19+C21+C23+C25+C27+C29+C31+C33+C35+C37+C39+C41+C43+C45+C47+C49+C51+C53)</f>
        <v>180.04999999999998</v>
      </c>
      <c r="D55" s="17">
        <f>SUM(D5+D7+D9+D11+D13+D15+D17+D19+D21+D23+D25+D27+D29+D31+D33+D35+D37+D39+D41+D43+D45+D47+D49+D51+D53)</f>
        <v>2202.09</v>
      </c>
      <c r="E55" s="17">
        <f>SUM(E5+E7+E9+E11+E13+E15+E17+E19+E21+E23+E25+E27+E29+E31+E33+E35+E37+E39+E41+E43+E45+E47+E49+E51+E53)</f>
        <v>5813.59</v>
      </c>
      <c r="F55" s="3"/>
      <c r="G55" s="3"/>
      <c r="H55" s="3"/>
    </row>
    <row r="56" spans="1:8" x14ac:dyDescent="0.3">
      <c r="A56" s="3" t="s">
        <v>37</v>
      </c>
      <c r="B56" s="11">
        <f>(B54-B55)/B55</f>
        <v>0.29145696425709255</v>
      </c>
      <c r="C56" s="11">
        <f>(C54-C55)/C55</f>
        <v>0.38450430435990018</v>
      </c>
      <c r="D56" s="11">
        <f>(D54-D55)/D55</f>
        <v>0.25092525736913585</v>
      </c>
      <c r="E56" s="11">
        <f>(E54-E55)/E55</f>
        <v>0.278985962202357</v>
      </c>
      <c r="F56" s="3"/>
      <c r="G56" s="3"/>
      <c r="H56" s="3"/>
    </row>
    <row r="57" spans="1:8" x14ac:dyDescent="0.3">
      <c r="A57" s="6" t="s">
        <v>55</v>
      </c>
      <c r="B57" s="3"/>
      <c r="C57" s="3"/>
      <c r="D57" s="3"/>
      <c r="E57" s="3"/>
      <c r="F57" s="3"/>
      <c r="G57" s="3"/>
      <c r="H57" s="3"/>
    </row>
    <row r="58" spans="1:8" x14ac:dyDescent="0.3">
      <c r="A58" s="3" t="s">
        <v>56</v>
      </c>
      <c r="B58" s="3">
        <v>1135.45</v>
      </c>
      <c r="C58" s="9">
        <v>0</v>
      </c>
      <c r="D58" s="3">
        <v>18.25</v>
      </c>
      <c r="E58" s="3">
        <v>1153.7</v>
      </c>
      <c r="F58" s="3">
        <v>10.85</v>
      </c>
      <c r="G58" s="3">
        <v>12.79</v>
      </c>
      <c r="H58" s="3">
        <v>112.96</v>
      </c>
    </row>
    <row r="59" spans="1:8" x14ac:dyDescent="0.3">
      <c r="A59" s="3" t="s">
        <v>11</v>
      </c>
      <c r="B59" s="3">
        <v>1036.02</v>
      </c>
      <c r="C59" s="9">
        <v>0</v>
      </c>
      <c r="D59" s="3">
        <v>4.72</v>
      </c>
      <c r="E59" s="3">
        <v>1040.74</v>
      </c>
      <c r="F59" s="3"/>
      <c r="G59" s="3"/>
      <c r="H59" s="3"/>
    </row>
    <row r="60" spans="1:8" x14ac:dyDescent="0.3">
      <c r="A60" s="3" t="s">
        <v>57</v>
      </c>
      <c r="B60" s="9">
        <v>0</v>
      </c>
      <c r="C60" s="3">
        <v>428.24</v>
      </c>
      <c r="D60" s="9">
        <v>0</v>
      </c>
      <c r="E60" s="3">
        <v>428.24</v>
      </c>
      <c r="F60" s="3">
        <v>21.45</v>
      </c>
      <c r="G60" s="3">
        <v>4.75</v>
      </c>
      <c r="H60" s="3">
        <v>75.63</v>
      </c>
    </row>
    <row r="61" spans="1:8" x14ac:dyDescent="0.3">
      <c r="A61" s="3" t="s">
        <v>11</v>
      </c>
      <c r="B61" s="9">
        <v>0</v>
      </c>
      <c r="C61" s="3">
        <v>352.61</v>
      </c>
      <c r="D61" s="9">
        <v>0</v>
      </c>
      <c r="E61" s="3">
        <v>352.61</v>
      </c>
      <c r="F61" s="3"/>
      <c r="G61" s="3"/>
      <c r="H61" s="3"/>
    </row>
    <row r="62" spans="1:8" x14ac:dyDescent="0.3">
      <c r="A62" s="6" t="s">
        <v>58</v>
      </c>
      <c r="B62" s="15">
        <f>SUM(B58+B60)</f>
        <v>1135.45</v>
      </c>
      <c r="C62" s="15">
        <f>SUM(C58+C60)</f>
        <v>428.24</v>
      </c>
      <c r="D62" s="15">
        <f>SUM(D58+D60)</f>
        <v>18.25</v>
      </c>
      <c r="E62" s="15">
        <f>SUM(E58+E60)</f>
        <v>1581.94</v>
      </c>
      <c r="F62" s="6">
        <v>13.54</v>
      </c>
      <c r="G62" s="6">
        <v>17.54</v>
      </c>
      <c r="H62" s="15">
        <f>SUM(H58+H60)</f>
        <v>188.58999999999997</v>
      </c>
    </row>
    <row r="63" spans="1:8" x14ac:dyDescent="0.3">
      <c r="A63" s="3" t="s">
        <v>36</v>
      </c>
      <c r="B63" s="3">
        <v>1036.02</v>
      </c>
      <c r="C63" s="3">
        <v>352.61</v>
      </c>
      <c r="D63" s="3">
        <v>4.72</v>
      </c>
      <c r="E63" s="3">
        <v>1393.35</v>
      </c>
      <c r="F63" s="3"/>
      <c r="G63" s="3"/>
      <c r="H63" s="3"/>
    </row>
    <row r="64" spans="1:8" x14ac:dyDescent="0.3">
      <c r="A64" s="3" t="s">
        <v>37</v>
      </c>
      <c r="B64" s="11">
        <f>(B62-B63)/B63</f>
        <v>9.5973050713306751E-2</v>
      </c>
      <c r="C64" s="11">
        <f>(C62-C63)/C63</f>
        <v>0.21448625960693116</v>
      </c>
      <c r="D64" s="11">
        <f>(D62-D63)/D63</f>
        <v>2.866525423728814</v>
      </c>
      <c r="E64" s="11">
        <f>(E62-E63)/E63</f>
        <v>0.13535005562134436</v>
      </c>
      <c r="F64" s="3"/>
      <c r="G64" s="3"/>
      <c r="H64" s="3"/>
    </row>
    <row r="65" spans="1:8" x14ac:dyDescent="0.3">
      <c r="A65" s="6" t="s">
        <v>45</v>
      </c>
      <c r="B65" s="8">
        <f>SUM(B54+B62)</f>
        <v>5567.02</v>
      </c>
      <c r="C65" s="8">
        <f>SUM(C54+C62)</f>
        <v>677.52</v>
      </c>
      <c r="D65" s="8">
        <f>SUM(D54+D62)</f>
        <v>2772.9000000000005</v>
      </c>
      <c r="E65" s="8">
        <f>SUM(E54+E62)</f>
        <v>9017.44</v>
      </c>
      <c r="F65" s="6">
        <v>25.12</v>
      </c>
      <c r="G65" s="6">
        <v>100</v>
      </c>
      <c r="H65" s="8">
        <f>SUM(H54+H62)</f>
        <v>1810.5</v>
      </c>
    </row>
    <row r="66" spans="1:8" x14ac:dyDescent="0.3">
      <c r="A66" s="3" t="s">
        <v>36</v>
      </c>
      <c r="B66" s="3">
        <v>4467.47</v>
      </c>
      <c r="C66" s="3">
        <v>532.66</v>
      </c>
      <c r="D66" s="3">
        <v>2206.81</v>
      </c>
      <c r="E66" s="3">
        <v>7206.94</v>
      </c>
      <c r="F66" s="3"/>
      <c r="G66" s="3"/>
      <c r="H66" s="3"/>
    </row>
    <row r="67" spans="1:8" x14ac:dyDescent="0.3">
      <c r="A67" s="3" t="s">
        <v>37</v>
      </c>
      <c r="B67" s="14">
        <f>(B65-B66)/B66</f>
        <v>0.24612364492654681</v>
      </c>
      <c r="C67" s="14">
        <f>(C65-C66)/C66</f>
        <v>0.27195584425336994</v>
      </c>
      <c r="D67" s="14">
        <f>(D65-D66)/D66</f>
        <v>0.25651959162773441</v>
      </c>
      <c r="E67" s="14">
        <f>(E65-E66)/E66</f>
        <v>0.25121618884020142</v>
      </c>
      <c r="F67" s="3"/>
      <c r="G67" s="3"/>
      <c r="H67" s="3"/>
    </row>
    <row r="68" spans="1:8" x14ac:dyDescent="0.3">
      <c r="A68" s="3" t="s">
        <v>46</v>
      </c>
      <c r="B68" s="14">
        <f>B65/$E$65</f>
        <v>0.61736146844337192</v>
      </c>
      <c r="C68" s="14">
        <f>C65/$E$65</f>
        <v>7.5134406217285607E-2</v>
      </c>
      <c r="D68" s="14">
        <f>D65/$E$65</f>
        <v>0.30750412533934246</v>
      </c>
      <c r="E68" s="14">
        <f>E65/$E$65</f>
        <v>1</v>
      </c>
      <c r="F68" s="3"/>
      <c r="G68" s="3"/>
      <c r="H68" s="3"/>
    </row>
    <row r="69" spans="1:8" x14ac:dyDescent="0.3">
      <c r="A69" s="3" t="s">
        <v>47</v>
      </c>
      <c r="B69" s="14">
        <f>B66/$E$66</f>
        <v>0.61988444471578785</v>
      </c>
      <c r="C69" s="14">
        <f>C66/$E$66</f>
        <v>7.3909315187860591E-2</v>
      </c>
      <c r="D69" s="14">
        <f>D66/$E$66</f>
        <v>0.30620624009635156</v>
      </c>
      <c r="E69" s="14">
        <f>E66/$E$66</f>
        <v>1</v>
      </c>
      <c r="F69" s="3"/>
      <c r="G69" s="3"/>
      <c r="H69" s="3"/>
    </row>
  </sheetData>
  <mergeCells count="1">
    <mergeCell ref="A1:I1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5"/>
  <sheetViews>
    <sheetView tabSelected="1" workbookViewId="0">
      <selection activeCell="L10" sqref="L10"/>
    </sheetView>
  </sheetViews>
  <sheetFormatPr defaultRowHeight="14.4" x14ac:dyDescent="0.3"/>
  <cols>
    <col min="1" max="1" width="38.109375" customWidth="1"/>
    <col min="2" max="2" width="10.6640625" customWidth="1"/>
    <col min="3" max="3" width="11.5546875" customWidth="1"/>
    <col min="4" max="4" width="12" customWidth="1"/>
    <col min="6" max="6" width="10.5546875" customWidth="1"/>
    <col min="7" max="7" width="11.5546875" customWidth="1"/>
    <col min="8" max="8" width="11.44140625" customWidth="1"/>
    <col min="9" max="9" width="11.109375" customWidth="1"/>
    <col min="10" max="10" width="10.5546875" customWidth="1"/>
    <col min="12" max="12" width="11.44140625" customWidth="1"/>
    <col min="13" max="13" width="11.109375" customWidth="1"/>
    <col min="14" max="14" width="10.44140625" customWidth="1"/>
    <col min="15" max="15" width="11.77734375" customWidth="1"/>
    <col min="18" max="18" width="10.21875" customWidth="1"/>
  </cols>
  <sheetData>
    <row r="1" spans="1:18" ht="31.8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41.4" customHeight="1" x14ac:dyDescent="0.3">
      <c r="A2" s="3"/>
      <c r="B2" s="7" t="s">
        <v>59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H2" s="7" t="s">
        <v>65</v>
      </c>
      <c r="I2" s="7" t="s">
        <v>66</v>
      </c>
      <c r="J2" s="7" t="s">
        <v>67</v>
      </c>
      <c r="K2" s="7" t="s">
        <v>68</v>
      </c>
      <c r="L2" s="7" t="s">
        <v>69</v>
      </c>
      <c r="M2" s="7" t="s">
        <v>70</v>
      </c>
      <c r="N2" s="7" t="s">
        <v>71</v>
      </c>
      <c r="O2" s="7" t="s">
        <v>5</v>
      </c>
      <c r="P2" s="7" t="s">
        <v>6</v>
      </c>
      <c r="Q2" s="7" t="s">
        <v>7</v>
      </c>
      <c r="R2" s="7" t="s">
        <v>8</v>
      </c>
    </row>
    <row r="3" spans="1:18" x14ac:dyDescent="0.3">
      <c r="A3" s="6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A4" s="3" t="s">
        <v>10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3">
        <v>280.64</v>
      </c>
      <c r="H4" s="3">
        <v>103.33</v>
      </c>
      <c r="I4" s="3">
        <v>177.31</v>
      </c>
      <c r="J4" s="3">
        <v>345.52</v>
      </c>
      <c r="K4" s="9">
        <v>0</v>
      </c>
      <c r="L4" s="3">
        <v>30.43</v>
      </c>
      <c r="M4" s="3">
        <v>2.64</v>
      </c>
      <c r="N4" s="3">
        <v>22.98</v>
      </c>
      <c r="O4" s="3">
        <v>682.21</v>
      </c>
      <c r="P4" s="14">
        <f>(O4-O5)/O5</f>
        <v>0.19824709312537322</v>
      </c>
      <c r="Q4" s="14">
        <f>O4/$O$81</f>
        <v>6.702094968334983E-3</v>
      </c>
      <c r="R4" s="3">
        <v>112.87</v>
      </c>
    </row>
    <row r="5" spans="1:18" x14ac:dyDescent="0.3">
      <c r="A5" s="3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3">
        <v>212.13</v>
      </c>
      <c r="H5" s="3">
        <v>77.319999999999993</v>
      </c>
      <c r="I5" s="3">
        <v>134.81</v>
      </c>
      <c r="J5" s="3">
        <v>303.58</v>
      </c>
      <c r="K5" s="9">
        <v>0</v>
      </c>
      <c r="L5" s="3">
        <v>34.61</v>
      </c>
      <c r="M5" s="3">
        <v>2.86</v>
      </c>
      <c r="N5" s="3">
        <v>16.16</v>
      </c>
      <c r="O5" s="3">
        <v>569.34</v>
      </c>
      <c r="P5" s="3"/>
      <c r="Q5" s="3"/>
      <c r="R5" s="3"/>
    </row>
    <row r="6" spans="1:18" x14ac:dyDescent="0.3">
      <c r="A6" s="3" t="s">
        <v>12</v>
      </c>
      <c r="B6" s="3">
        <v>1243.1600000000001</v>
      </c>
      <c r="C6" s="3">
        <v>131.43</v>
      </c>
      <c r="D6" s="3">
        <v>122.31</v>
      </c>
      <c r="E6" s="3">
        <v>9.1199999999999992</v>
      </c>
      <c r="F6" s="3">
        <v>163.94</v>
      </c>
      <c r="G6" s="3">
        <v>1936.57</v>
      </c>
      <c r="H6" s="3">
        <v>1025.1600000000001</v>
      </c>
      <c r="I6" s="3">
        <v>911.41</v>
      </c>
      <c r="J6" s="3">
        <v>2759.46</v>
      </c>
      <c r="K6" s="3">
        <v>3.96</v>
      </c>
      <c r="L6" s="3">
        <v>349.29</v>
      </c>
      <c r="M6" s="3">
        <v>97.31</v>
      </c>
      <c r="N6" s="3">
        <v>446.62</v>
      </c>
      <c r="O6" s="3">
        <v>7131.74</v>
      </c>
      <c r="P6" s="14">
        <f>(O6-O7)/O7</f>
        <v>-5.5518768474472152E-2</v>
      </c>
      <c r="Q6" s="14">
        <f>O6/$O$81</f>
        <v>7.0062882059004308E-2</v>
      </c>
      <c r="R6" s="3">
        <v>-419.22</v>
      </c>
    </row>
    <row r="7" spans="1:18" x14ac:dyDescent="0.3">
      <c r="A7" s="3" t="s">
        <v>11</v>
      </c>
      <c r="B7" s="3">
        <v>1051.83</v>
      </c>
      <c r="C7" s="3">
        <v>135.53</v>
      </c>
      <c r="D7" s="3">
        <v>124.15</v>
      </c>
      <c r="E7" s="3">
        <v>11.38</v>
      </c>
      <c r="F7" s="3">
        <v>163.72999999999999</v>
      </c>
      <c r="G7" s="3">
        <v>1807.09</v>
      </c>
      <c r="H7" s="3">
        <v>850.29</v>
      </c>
      <c r="I7" s="3">
        <v>956.8</v>
      </c>
      <c r="J7" s="3">
        <v>3613.4</v>
      </c>
      <c r="K7" s="3">
        <v>6.74</v>
      </c>
      <c r="L7" s="3">
        <v>306.85000000000002</v>
      </c>
      <c r="M7" s="3">
        <v>88.05</v>
      </c>
      <c r="N7" s="3">
        <v>377.74</v>
      </c>
      <c r="O7" s="3">
        <v>7550.96</v>
      </c>
      <c r="P7" s="3"/>
      <c r="Q7" s="3"/>
      <c r="R7" s="3"/>
    </row>
    <row r="8" spans="1:18" x14ac:dyDescent="0.3">
      <c r="A8" s="3" t="s">
        <v>13</v>
      </c>
      <c r="B8" s="3">
        <v>303.13</v>
      </c>
      <c r="C8" s="3">
        <v>60.45</v>
      </c>
      <c r="D8" s="3">
        <v>54.46</v>
      </c>
      <c r="E8" s="3">
        <v>6</v>
      </c>
      <c r="F8" s="3">
        <v>15.37</v>
      </c>
      <c r="G8" s="3">
        <v>1552.19</v>
      </c>
      <c r="H8" s="3">
        <v>654.95000000000005</v>
      </c>
      <c r="I8" s="3">
        <v>897.24</v>
      </c>
      <c r="J8" s="3">
        <v>373.39</v>
      </c>
      <c r="K8" s="9">
        <v>0</v>
      </c>
      <c r="L8" s="3">
        <v>11.38</v>
      </c>
      <c r="M8" s="3">
        <v>126.77</v>
      </c>
      <c r="N8" s="3">
        <v>171.57</v>
      </c>
      <c r="O8" s="3">
        <v>2614.2600000000002</v>
      </c>
      <c r="P8" s="14">
        <f>(O8-O9)/O9</f>
        <v>0.12854848736013269</v>
      </c>
      <c r="Q8" s="14">
        <f>O8/$O$81</f>
        <v>2.5682735216310832E-2</v>
      </c>
      <c r="R8" s="3">
        <v>297.77999999999997</v>
      </c>
    </row>
    <row r="9" spans="1:18" x14ac:dyDescent="0.3">
      <c r="A9" s="3" t="s">
        <v>11</v>
      </c>
      <c r="B9" s="3">
        <v>283.52999999999997</v>
      </c>
      <c r="C9" s="3">
        <v>54.44</v>
      </c>
      <c r="D9" s="3">
        <v>50.32</v>
      </c>
      <c r="E9" s="3">
        <v>4.12</v>
      </c>
      <c r="F9" s="3">
        <v>15.53</v>
      </c>
      <c r="G9" s="3">
        <v>1484.93</v>
      </c>
      <c r="H9" s="3">
        <v>632.76</v>
      </c>
      <c r="I9" s="3">
        <v>852.16</v>
      </c>
      <c r="J9" s="3">
        <v>245.95</v>
      </c>
      <c r="K9" s="9">
        <v>0</v>
      </c>
      <c r="L9" s="3">
        <v>8.4600000000000009</v>
      </c>
      <c r="M9" s="3">
        <v>121.34</v>
      </c>
      <c r="N9" s="3">
        <v>102.31</v>
      </c>
      <c r="O9" s="3">
        <v>2316.48</v>
      </c>
      <c r="P9" s="3"/>
      <c r="Q9" s="3"/>
      <c r="R9" s="3"/>
    </row>
    <row r="10" spans="1:18" x14ac:dyDescent="0.3">
      <c r="A10" s="3" t="s">
        <v>76</v>
      </c>
      <c r="B10" s="3">
        <v>22.73</v>
      </c>
      <c r="C10" s="3">
        <v>0.38</v>
      </c>
      <c r="D10" s="3">
        <v>0.38</v>
      </c>
      <c r="E10" s="9">
        <v>0</v>
      </c>
      <c r="F10" s="3">
        <v>1.1100000000000001</v>
      </c>
      <c r="G10" s="3">
        <v>153.1</v>
      </c>
      <c r="H10" s="3">
        <v>81.63</v>
      </c>
      <c r="I10" s="3">
        <v>71.47</v>
      </c>
      <c r="J10" s="3">
        <v>114.41</v>
      </c>
      <c r="K10" s="9">
        <v>0</v>
      </c>
      <c r="L10" s="3">
        <v>0.03</v>
      </c>
      <c r="M10" s="3">
        <v>7.29</v>
      </c>
      <c r="N10" s="3">
        <v>0.41</v>
      </c>
      <c r="O10" s="3">
        <v>299.45999999999998</v>
      </c>
      <c r="P10" s="14">
        <f>(O10-O11)/O11</f>
        <v>0.51227148772851205</v>
      </c>
      <c r="Q10" s="14">
        <f>O10/$O$81</f>
        <v>2.9419231017100214E-3</v>
      </c>
      <c r="R10" s="3">
        <v>101.44</v>
      </c>
    </row>
    <row r="11" spans="1:18" x14ac:dyDescent="0.3">
      <c r="A11" s="3" t="s">
        <v>11</v>
      </c>
      <c r="B11" s="3">
        <v>17.34</v>
      </c>
      <c r="C11" s="3">
        <v>0.33</v>
      </c>
      <c r="D11" s="3">
        <v>0.33</v>
      </c>
      <c r="E11" s="9">
        <v>0</v>
      </c>
      <c r="F11" s="3">
        <v>1.55</v>
      </c>
      <c r="G11" s="3">
        <v>88.3</v>
      </c>
      <c r="H11" s="3">
        <v>50.31</v>
      </c>
      <c r="I11" s="3">
        <v>38</v>
      </c>
      <c r="J11" s="3">
        <v>75.73</v>
      </c>
      <c r="K11" s="9">
        <v>0</v>
      </c>
      <c r="L11" s="3">
        <v>0.02</v>
      </c>
      <c r="M11" s="3">
        <v>14.5</v>
      </c>
      <c r="N11" s="3">
        <v>0.24</v>
      </c>
      <c r="O11" s="3">
        <v>198.02</v>
      </c>
      <c r="P11" s="3"/>
      <c r="Q11" s="3"/>
      <c r="R11" s="3"/>
    </row>
    <row r="12" spans="1:18" x14ac:dyDescent="0.3">
      <c r="A12" s="3" t="s">
        <v>14</v>
      </c>
      <c r="B12" s="3">
        <v>271.70999999999998</v>
      </c>
      <c r="C12" s="3">
        <v>53.45</v>
      </c>
      <c r="D12" s="3">
        <v>53.45</v>
      </c>
      <c r="E12" s="9">
        <v>0</v>
      </c>
      <c r="F12" s="3">
        <v>38.53</v>
      </c>
      <c r="G12" s="3">
        <v>622.32000000000005</v>
      </c>
      <c r="H12" s="3">
        <v>271.36</v>
      </c>
      <c r="I12" s="3">
        <v>350.96</v>
      </c>
      <c r="J12" s="3">
        <v>859.61</v>
      </c>
      <c r="K12" s="9">
        <v>0</v>
      </c>
      <c r="L12" s="3">
        <v>22.17</v>
      </c>
      <c r="M12" s="3">
        <v>46.89</v>
      </c>
      <c r="N12" s="3">
        <v>128.74</v>
      </c>
      <c r="O12" s="3">
        <v>2043.42</v>
      </c>
      <c r="P12" s="14">
        <f>(O12-O13)/O13</f>
        <v>0.28682893038193896</v>
      </c>
      <c r="Q12" s="14">
        <f>O12/$O$81</f>
        <v>2.0074749564203208E-2</v>
      </c>
      <c r="R12" s="3">
        <v>455.47</v>
      </c>
    </row>
    <row r="13" spans="1:18" x14ac:dyDescent="0.3">
      <c r="A13" s="3" t="s">
        <v>11</v>
      </c>
      <c r="B13" s="3">
        <v>246.23</v>
      </c>
      <c r="C13" s="3">
        <v>41.18</v>
      </c>
      <c r="D13" s="3">
        <v>41.18</v>
      </c>
      <c r="E13" s="9">
        <v>0</v>
      </c>
      <c r="F13" s="3">
        <v>29.4</v>
      </c>
      <c r="G13" s="3">
        <v>654.87</v>
      </c>
      <c r="H13" s="3">
        <v>288.98</v>
      </c>
      <c r="I13" s="3">
        <v>365.89</v>
      </c>
      <c r="J13" s="3">
        <v>393.03</v>
      </c>
      <c r="K13" s="3">
        <v>-0.01</v>
      </c>
      <c r="L13" s="3">
        <v>24.08</v>
      </c>
      <c r="M13" s="3">
        <v>49.49</v>
      </c>
      <c r="N13" s="3">
        <v>149.68</v>
      </c>
      <c r="O13" s="3">
        <v>1587.95</v>
      </c>
      <c r="P13" s="3"/>
      <c r="Q13" s="3"/>
      <c r="R13" s="3"/>
    </row>
    <row r="14" spans="1:18" x14ac:dyDescent="0.3">
      <c r="A14" s="3" t="s">
        <v>15</v>
      </c>
      <c r="B14" s="3">
        <v>270.14999999999998</v>
      </c>
      <c r="C14" s="3">
        <v>28.48</v>
      </c>
      <c r="D14" s="3">
        <v>28.48</v>
      </c>
      <c r="E14" s="9">
        <v>0</v>
      </c>
      <c r="F14" s="3">
        <v>40.200000000000003</v>
      </c>
      <c r="G14" s="3">
        <v>1779.54</v>
      </c>
      <c r="H14" s="3">
        <v>705.1</v>
      </c>
      <c r="I14" s="3">
        <v>1074.43</v>
      </c>
      <c r="J14" s="3">
        <v>487.53</v>
      </c>
      <c r="K14" s="9">
        <v>0</v>
      </c>
      <c r="L14" s="3">
        <v>48.36</v>
      </c>
      <c r="M14" s="3">
        <v>292.31</v>
      </c>
      <c r="N14" s="3">
        <v>85.91</v>
      </c>
      <c r="O14" s="3">
        <v>3032.47</v>
      </c>
      <c r="P14" s="14">
        <f>(O14-O15)/O15</f>
        <v>0.15162044948769948</v>
      </c>
      <c r="Q14" s="14">
        <f>O14/$O$81</f>
        <v>2.9791269445811088E-2</v>
      </c>
      <c r="R14" s="3">
        <v>399.25</v>
      </c>
    </row>
    <row r="15" spans="1:18" x14ac:dyDescent="0.3">
      <c r="A15" s="3" t="s">
        <v>11</v>
      </c>
      <c r="B15" s="3">
        <v>240.91</v>
      </c>
      <c r="C15" s="3">
        <v>24.49</v>
      </c>
      <c r="D15" s="3">
        <v>23.7</v>
      </c>
      <c r="E15" s="3">
        <v>0.79</v>
      </c>
      <c r="F15" s="3">
        <v>28.37</v>
      </c>
      <c r="G15" s="3">
        <v>1637.44</v>
      </c>
      <c r="H15" s="3">
        <v>552.79</v>
      </c>
      <c r="I15" s="3">
        <v>1084.6600000000001</v>
      </c>
      <c r="J15" s="3">
        <v>503.23</v>
      </c>
      <c r="K15" s="9">
        <v>0</v>
      </c>
      <c r="L15" s="3">
        <v>42.61</v>
      </c>
      <c r="M15" s="3">
        <v>101.7</v>
      </c>
      <c r="N15" s="3">
        <v>54.46</v>
      </c>
      <c r="O15" s="3">
        <v>2633.22</v>
      </c>
      <c r="P15" s="3"/>
      <c r="Q15" s="3"/>
      <c r="R15" s="3"/>
    </row>
    <row r="16" spans="1:18" x14ac:dyDescent="0.3">
      <c r="A16" s="3" t="s">
        <v>16</v>
      </c>
      <c r="B16" s="3">
        <v>982.79</v>
      </c>
      <c r="C16" s="3">
        <v>79.23</v>
      </c>
      <c r="D16" s="3">
        <v>70.22</v>
      </c>
      <c r="E16" s="3">
        <v>9.01</v>
      </c>
      <c r="F16" s="3">
        <v>124.77</v>
      </c>
      <c r="G16" s="3">
        <v>1190.76</v>
      </c>
      <c r="H16" s="3">
        <v>779.67</v>
      </c>
      <c r="I16" s="3">
        <v>411.09</v>
      </c>
      <c r="J16" s="3">
        <v>2030.53</v>
      </c>
      <c r="K16" s="3">
        <v>6.28</v>
      </c>
      <c r="L16" s="3">
        <v>298.3</v>
      </c>
      <c r="M16" s="3">
        <v>150.19999999999999</v>
      </c>
      <c r="N16" s="3">
        <v>540.47</v>
      </c>
      <c r="O16" s="3">
        <v>5403.33</v>
      </c>
      <c r="P16" s="14">
        <f>(O16-O17)/O17</f>
        <v>0.16647920952814768</v>
      </c>
      <c r="Q16" s="14">
        <f>O16/$O$81</f>
        <v>5.3082820253665966E-2</v>
      </c>
      <c r="R16" s="3">
        <v>771.16</v>
      </c>
    </row>
    <row r="17" spans="1:18" x14ac:dyDescent="0.3">
      <c r="A17" s="3" t="s">
        <v>11</v>
      </c>
      <c r="B17" s="3">
        <v>835.37</v>
      </c>
      <c r="C17" s="3">
        <v>94.77</v>
      </c>
      <c r="D17" s="3">
        <v>83.83</v>
      </c>
      <c r="E17" s="3">
        <v>10.94</v>
      </c>
      <c r="F17" s="3">
        <v>99.78</v>
      </c>
      <c r="G17" s="3">
        <v>1245.73</v>
      </c>
      <c r="H17" s="3">
        <v>577.4</v>
      </c>
      <c r="I17" s="3">
        <v>668.33</v>
      </c>
      <c r="J17" s="3">
        <v>1697.47</v>
      </c>
      <c r="K17" s="3">
        <v>6.48</v>
      </c>
      <c r="L17" s="3">
        <v>276.52</v>
      </c>
      <c r="M17" s="3">
        <v>248.08</v>
      </c>
      <c r="N17" s="3">
        <v>127.97</v>
      </c>
      <c r="O17" s="3">
        <v>4632.17</v>
      </c>
      <c r="P17" s="3"/>
      <c r="Q17" s="3"/>
      <c r="R17" s="3"/>
    </row>
    <row r="18" spans="1:18" x14ac:dyDescent="0.3">
      <c r="A18" s="3" t="s">
        <v>17</v>
      </c>
      <c r="B18" s="3">
        <v>1601.64</v>
      </c>
      <c r="C18" s="3">
        <v>412.68</v>
      </c>
      <c r="D18" s="3">
        <v>363.24</v>
      </c>
      <c r="E18" s="3">
        <v>49.43</v>
      </c>
      <c r="F18" s="3">
        <v>383.76</v>
      </c>
      <c r="G18" s="3">
        <v>3222.14</v>
      </c>
      <c r="H18" s="3">
        <v>1648.8</v>
      </c>
      <c r="I18" s="3">
        <v>1573.34</v>
      </c>
      <c r="J18" s="3">
        <v>2980.79</v>
      </c>
      <c r="K18" s="3">
        <v>65.349999999999994</v>
      </c>
      <c r="L18" s="3">
        <v>420.35</v>
      </c>
      <c r="M18" s="3">
        <v>230.37</v>
      </c>
      <c r="N18" s="3">
        <v>1136</v>
      </c>
      <c r="O18" s="3">
        <v>10453.07</v>
      </c>
      <c r="P18" s="14">
        <f>(O18-O19)/O19</f>
        <v>0.19109866807049689</v>
      </c>
      <c r="Q18" s="14">
        <f>O18/$O$81</f>
        <v>0.10269193921322371</v>
      </c>
      <c r="R18" s="3">
        <v>1677.08</v>
      </c>
    </row>
    <row r="19" spans="1:18" x14ac:dyDescent="0.3">
      <c r="A19" s="3" t="s">
        <v>11</v>
      </c>
      <c r="B19" s="3">
        <v>1551.75</v>
      </c>
      <c r="C19" s="3">
        <v>326.27</v>
      </c>
      <c r="D19" s="3">
        <v>299.37</v>
      </c>
      <c r="E19" s="3">
        <v>26.9</v>
      </c>
      <c r="F19" s="3">
        <v>361.32</v>
      </c>
      <c r="G19" s="3">
        <v>2560.8200000000002</v>
      </c>
      <c r="H19" s="3">
        <v>1256.06</v>
      </c>
      <c r="I19" s="3">
        <v>1304.77</v>
      </c>
      <c r="J19" s="3">
        <v>2347.4499999999998</v>
      </c>
      <c r="K19" s="3">
        <v>66.459999999999994</v>
      </c>
      <c r="L19" s="3">
        <v>341.52</v>
      </c>
      <c r="M19" s="3">
        <v>258.58999999999997</v>
      </c>
      <c r="N19" s="3">
        <v>961.8</v>
      </c>
      <c r="O19" s="3">
        <v>8775.99</v>
      </c>
      <c r="P19" s="3"/>
      <c r="Q19" s="3"/>
      <c r="R19" s="3"/>
    </row>
    <row r="20" spans="1:18" x14ac:dyDescent="0.3">
      <c r="A20" s="3" t="s">
        <v>18</v>
      </c>
      <c r="B20" s="3">
        <v>435.32</v>
      </c>
      <c r="C20" s="3">
        <v>114.36</v>
      </c>
      <c r="D20" s="3">
        <v>107.79</v>
      </c>
      <c r="E20" s="3">
        <v>6.56</v>
      </c>
      <c r="F20" s="3">
        <v>92.53</v>
      </c>
      <c r="G20" s="3">
        <v>1170.8499999999999</v>
      </c>
      <c r="H20" s="3">
        <v>561.22</v>
      </c>
      <c r="I20" s="3">
        <v>609.63</v>
      </c>
      <c r="J20" s="3">
        <v>305.87</v>
      </c>
      <c r="K20" s="9">
        <v>0</v>
      </c>
      <c r="L20" s="3">
        <v>95.51</v>
      </c>
      <c r="M20" s="3">
        <v>42.77</v>
      </c>
      <c r="N20" s="3">
        <v>344.68</v>
      </c>
      <c r="O20" s="3">
        <v>2601.88</v>
      </c>
      <c r="P20" s="14">
        <f>(O20-O21)/O21</f>
        <v>-0.21887515235939403</v>
      </c>
      <c r="Q20" s="14">
        <f>O20/$O$81</f>
        <v>2.5561112936209412E-2</v>
      </c>
      <c r="R20" s="3">
        <v>-729.06</v>
      </c>
    </row>
    <row r="21" spans="1:18" x14ac:dyDescent="0.3">
      <c r="A21" s="3" t="s">
        <v>11</v>
      </c>
      <c r="B21" s="3">
        <v>476.12</v>
      </c>
      <c r="C21" s="3">
        <v>104.26</v>
      </c>
      <c r="D21" s="3">
        <v>96.38</v>
      </c>
      <c r="E21" s="3">
        <v>7.89</v>
      </c>
      <c r="F21" s="3">
        <v>71.430000000000007</v>
      </c>
      <c r="G21" s="3">
        <v>1449.24</v>
      </c>
      <c r="H21" s="3">
        <v>754.29</v>
      </c>
      <c r="I21" s="3">
        <v>694.95</v>
      </c>
      <c r="J21" s="3">
        <v>697.24</v>
      </c>
      <c r="K21" s="9">
        <v>0</v>
      </c>
      <c r="L21" s="3">
        <v>104.37</v>
      </c>
      <c r="M21" s="3">
        <v>45.93</v>
      </c>
      <c r="N21" s="3">
        <v>382.34</v>
      </c>
      <c r="O21" s="3">
        <v>3330.94</v>
      </c>
      <c r="P21" s="3"/>
      <c r="Q21" s="3"/>
      <c r="R21" s="3"/>
    </row>
    <row r="22" spans="1:18" x14ac:dyDescent="0.3">
      <c r="A22" s="3" t="s">
        <v>19</v>
      </c>
      <c r="B22" s="3">
        <v>35.85</v>
      </c>
      <c r="C22" s="3">
        <v>4.79</v>
      </c>
      <c r="D22" s="3">
        <v>4.79</v>
      </c>
      <c r="E22" s="9">
        <v>0</v>
      </c>
      <c r="F22" s="3">
        <v>3.62</v>
      </c>
      <c r="G22" s="3">
        <v>282.62</v>
      </c>
      <c r="H22" s="3">
        <v>160.51</v>
      </c>
      <c r="I22" s="3">
        <v>122.11</v>
      </c>
      <c r="J22" s="3">
        <v>238.13</v>
      </c>
      <c r="K22" s="9">
        <v>0</v>
      </c>
      <c r="L22" s="3">
        <v>0.64</v>
      </c>
      <c r="M22" s="3">
        <v>25.12</v>
      </c>
      <c r="N22" s="3">
        <v>17.54</v>
      </c>
      <c r="O22" s="3">
        <v>608.30999999999995</v>
      </c>
      <c r="P22" s="14">
        <f>(O22-O23)/O23</f>
        <v>0.40874458673953806</v>
      </c>
      <c r="Q22" s="14">
        <f>O22/$O$81</f>
        <v>5.9760944433354139E-3</v>
      </c>
      <c r="R22" s="3">
        <v>176.5</v>
      </c>
    </row>
    <row r="23" spans="1:18" x14ac:dyDescent="0.3">
      <c r="A23" s="3" t="s">
        <v>11</v>
      </c>
      <c r="B23" s="3">
        <v>29.3</v>
      </c>
      <c r="C23" s="3">
        <v>2.85</v>
      </c>
      <c r="D23" s="3">
        <v>2.85</v>
      </c>
      <c r="E23" s="9">
        <v>0</v>
      </c>
      <c r="F23" s="3">
        <v>3.76</v>
      </c>
      <c r="G23" s="3">
        <v>187.53</v>
      </c>
      <c r="H23" s="3">
        <v>104.68</v>
      </c>
      <c r="I23" s="3">
        <v>82.86</v>
      </c>
      <c r="J23" s="3">
        <v>175.11</v>
      </c>
      <c r="K23" s="9">
        <v>0</v>
      </c>
      <c r="L23" s="3">
        <v>0.46</v>
      </c>
      <c r="M23" s="3">
        <v>19.75</v>
      </c>
      <c r="N23" s="3">
        <v>13.04</v>
      </c>
      <c r="O23" s="3">
        <v>431.81</v>
      </c>
      <c r="P23" s="3"/>
      <c r="Q23" s="3"/>
      <c r="R23" s="3"/>
    </row>
    <row r="24" spans="1:18" x14ac:dyDescent="0.3">
      <c r="A24" s="3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3">
        <v>306.44</v>
      </c>
      <c r="O24" s="3">
        <v>306.44</v>
      </c>
      <c r="P24" s="9">
        <v>0</v>
      </c>
      <c r="Q24" s="14">
        <f>O24/$O$81</f>
        <v>3.0104952757898183E-3</v>
      </c>
      <c r="R24" s="3">
        <v>306.44</v>
      </c>
    </row>
    <row r="25" spans="1:18" x14ac:dyDescent="0.3">
      <c r="A25" s="3" t="s">
        <v>11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3"/>
      <c r="Q25" s="3"/>
      <c r="R25" s="3"/>
    </row>
    <row r="26" spans="1:18" x14ac:dyDescent="0.3">
      <c r="A26" s="3" t="s">
        <v>21</v>
      </c>
      <c r="B26" s="3">
        <v>24.23</v>
      </c>
      <c r="C26" s="3">
        <v>11.27</v>
      </c>
      <c r="D26" s="3">
        <v>11.27</v>
      </c>
      <c r="E26" s="3">
        <v>0</v>
      </c>
      <c r="F26" s="3">
        <v>12.57</v>
      </c>
      <c r="G26" s="3">
        <v>552.42999999999995</v>
      </c>
      <c r="H26" s="3">
        <v>327.84</v>
      </c>
      <c r="I26" s="3">
        <v>224.58</v>
      </c>
      <c r="J26" s="3">
        <v>111.98</v>
      </c>
      <c r="K26" s="9">
        <v>0</v>
      </c>
      <c r="L26" s="3">
        <v>6.34</v>
      </c>
      <c r="M26" s="3">
        <v>7.52</v>
      </c>
      <c r="N26" s="3">
        <v>29.44</v>
      </c>
      <c r="O26" s="3">
        <v>755.77</v>
      </c>
      <c r="P26" s="14">
        <f>(O26-O27)/O27</f>
        <v>7.0622409956426699E-3</v>
      </c>
      <c r="Q26" s="14">
        <f>O26/$O$81</f>
        <v>7.4247553014739291E-3</v>
      </c>
      <c r="R26" s="3">
        <v>5.3</v>
      </c>
    </row>
    <row r="27" spans="1:18" x14ac:dyDescent="0.3">
      <c r="A27" s="3" t="s">
        <v>11</v>
      </c>
      <c r="B27" s="3">
        <v>48.1</v>
      </c>
      <c r="C27" s="3">
        <v>17.600000000000001</v>
      </c>
      <c r="D27" s="3">
        <v>17.600000000000001</v>
      </c>
      <c r="E27" s="3">
        <v>0</v>
      </c>
      <c r="F27" s="3">
        <v>19.920000000000002</v>
      </c>
      <c r="G27" s="3">
        <v>470.25</v>
      </c>
      <c r="H27" s="3">
        <v>278.22000000000003</v>
      </c>
      <c r="I27" s="3">
        <v>192.03</v>
      </c>
      <c r="J27" s="3">
        <v>149.72999999999999</v>
      </c>
      <c r="K27" s="9">
        <v>0</v>
      </c>
      <c r="L27" s="3">
        <v>6.78</v>
      </c>
      <c r="M27" s="3">
        <v>9.76</v>
      </c>
      <c r="N27" s="3">
        <v>28.33</v>
      </c>
      <c r="O27" s="3">
        <v>750.47</v>
      </c>
      <c r="P27" s="3"/>
      <c r="Q27" s="3"/>
      <c r="R27" s="3"/>
    </row>
    <row r="28" spans="1:18" x14ac:dyDescent="0.3">
      <c r="A28" s="3" t="s">
        <v>22</v>
      </c>
      <c r="B28" s="3">
        <v>148.36000000000001</v>
      </c>
      <c r="C28" s="3">
        <v>15.74</v>
      </c>
      <c r="D28" s="3">
        <v>15.74</v>
      </c>
      <c r="E28" s="3">
        <v>0</v>
      </c>
      <c r="F28" s="3">
        <v>5.01</v>
      </c>
      <c r="G28" s="3">
        <v>621.82000000000005</v>
      </c>
      <c r="H28" s="3">
        <v>190.62</v>
      </c>
      <c r="I28" s="3">
        <v>431.19</v>
      </c>
      <c r="J28" s="3">
        <v>261.23</v>
      </c>
      <c r="K28" s="9">
        <v>0</v>
      </c>
      <c r="L28" s="3">
        <v>37.15</v>
      </c>
      <c r="M28" s="3">
        <v>10.57</v>
      </c>
      <c r="N28" s="3">
        <v>1.52</v>
      </c>
      <c r="O28" s="3">
        <v>1101.3900000000001</v>
      </c>
      <c r="P28" s="14">
        <f>(O28-O29)/O29</f>
        <v>0.31330487455880962</v>
      </c>
      <c r="Q28" s="14">
        <f>O28/$O$81</f>
        <v>1.082015856873172E-2</v>
      </c>
      <c r="R28" s="3">
        <v>262.75</v>
      </c>
    </row>
    <row r="29" spans="1:18" x14ac:dyDescent="0.3">
      <c r="A29" s="3" t="s">
        <v>11</v>
      </c>
      <c r="B29" s="3">
        <v>137.66</v>
      </c>
      <c r="C29" s="3">
        <v>11.72</v>
      </c>
      <c r="D29" s="3">
        <v>11.72</v>
      </c>
      <c r="E29" s="3">
        <v>0</v>
      </c>
      <c r="F29" s="3">
        <v>4.82</v>
      </c>
      <c r="G29" s="3">
        <v>486.68</v>
      </c>
      <c r="H29" s="3">
        <v>134.93</v>
      </c>
      <c r="I29" s="3">
        <v>351.75</v>
      </c>
      <c r="J29" s="3">
        <v>170.61</v>
      </c>
      <c r="K29" s="9">
        <v>0</v>
      </c>
      <c r="L29" s="3">
        <v>22.71</v>
      </c>
      <c r="M29" s="3">
        <v>4.3499999999999996</v>
      </c>
      <c r="N29" s="3">
        <v>0.09</v>
      </c>
      <c r="O29" s="3">
        <v>838.64</v>
      </c>
      <c r="P29" s="3"/>
      <c r="Q29" s="3"/>
      <c r="R29" s="3"/>
    </row>
    <row r="30" spans="1:18" x14ac:dyDescent="0.3">
      <c r="A30" s="3" t="s">
        <v>23</v>
      </c>
      <c r="B30" s="3">
        <v>533.15</v>
      </c>
      <c r="C30" s="3">
        <v>114.75</v>
      </c>
      <c r="D30" s="3">
        <v>48.58</v>
      </c>
      <c r="E30" s="3">
        <v>66.180000000000007</v>
      </c>
      <c r="F30" s="3">
        <v>132.93</v>
      </c>
      <c r="G30" s="3">
        <v>1435.33</v>
      </c>
      <c r="H30" s="3">
        <v>450.87</v>
      </c>
      <c r="I30" s="3">
        <v>984.46</v>
      </c>
      <c r="J30" s="3">
        <v>2159.0300000000002</v>
      </c>
      <c r="K30" s="3">
        <v>23.91</v>
      </c>
      <c r="L30" s="3">
        <v>137.04</v>
      </c>
      <c r="M30" s="3">
        <v>372.2</v>
      </c>
      <c r="N30" s="3">
        <v>227.48</v>
      </c>
      <c r="O30" s="3">
        <v>5135.83</v>
      </c>
      <c r="P30" s="14">
        <f>(O30-O31)/O31</f>
        <v>9.4557931864923395E-2</v>
      </c>
      <c r="Q30" s="14">
        <f>O30/$O$81</f>
        <v>5.0454875186854271E-2</v>
      </c>
      <c r="R30" s="3">
        <v>443.68</v>
      </c>
    </row>
    <row r="31" spans="1:18" x14ac:dyDescent="0.3">
      <c r="A31" s="3" t="s">
        <v>11</v>
      </c>
      <c r="B31" s="3">
        <v>522.59</v>
      </c>
      <c r="C31" s="3">
        <v>64.94</v>
      </c>
      <c r="D31" s="3">
        <v>44.92</v>
      </c>
      <c r="E31" s="3">
        <v>20.010000000000002</v>
      </c>
      <c r="F31" s="3">
        <v>129.22999999999999</v>
      </c>
      <c r="G31" s="3">
        <v>1656.36</v>
      </c>
      <c r="H31" s="3">
        <v>567.41</v>
      </c>
      <c r="I31" s="3">
        <v>1088.95</v>
      </c>
      <c r="J31" s="3">
        <v>1868.06</v>
      </c>
      <c r="K31" s="3">
        <v>17.39</v>
      </c>
      <c r="L31" s="3">
        <v>63.11</v>
      </c>
      <c r="M31" s="3">
        <v>170.5</v>
      </c>
      <c r="N31" s="3">
        <v>199.98</v>
      </c>
      <c r="O31" s="3">
        <v>4692.1499999999996</v>
      </c>
      <c r="P31" s="3"/>
      <c r="Q31" s="3"/>
      <c r="R31" s="3"/>
    </row>
    <row r="32" spans="1:18" x14ac:dyDescent="0.3">
      <c r="A32" s="3" t="s">
        <v>24</v>
      </c>
      <c r="B32" s="3">
        <v>-0.24</v>
      </c>
      <c r="C32" s="9">
        <v>0</v>
      </c>
      <c r="D32" s="9">
        <v>0</v>
      </c>
      <c r="E32" s="9">
        <v>0</v>
      </c>
      <c r="F32" s="9">
        <v>0</v>
      </c>
      <c r="G32" s="3">
        <v>0.79</v>
      </c>
      <c r="H32" s="3">
        <v>0.03</v>
      </c>
      <c r="I32" s="3">
        <v>0.76</v>
      </c>
      <c r="J32" s="3">
        <v>16.53</v>
      </c>
      <c r="K32" s="9">
        <v>0</v>
      </c>
      <c r="L32" s="9">
        <v>0</v>
      </c>
      <c r="M32" s="3">
        <v>-0.01</v>
      </c>
      <c r="N32" s="3">
        <v>0</v>
      </c>
      <c r="O32" s="3">
        <v>17.07</v>
      </c>
      <c r="P32" s="14">
        <f>(O32-O33)/O33</f>
        <v>-0.16446402349486047</v>
      </c>
      <c r="Q32" s="14">
        <f>O32/$O$81</f>
        <v>1.6769727959056323E-4</v>
      </c>
      <c r="R32" s="3">
        <v>-3.36</v>
      </c>
    </row>
    <row r="33" spans="1:18" x14ac:dyDescent="0.3">
      <c r="A33" s="3" t="s">
        <v>11</v>
      </c>
      <c r="B33" s="3">
        <v>-0.45</v>
      </c>
      <c r="C33" s="9">
        <v>0</v>
      </c>
      <c r="D33" s="9">
        <v>0</v>
      </c>
      <c r="E33" s="9">
        <v>0</v>
      </c>
      <c r="F33" s="9">
        <v>0</v>
      </c>
      <c r="G33" s="3">
        <v>1.81</v>
      </c>
      <c r="H33" s="3">
        <v>0.28000000000000003</v>
      </c>
      <c r="I33" s="3">
        <v>1.52</v>
      </c>
      <c r="J33" s="3">
        <v>19.12</v>
      </c>
      <c r="K33" s="9">
        <v>0</v>
      </c>
      <c r="L33" s="9">
        <v>0</v>
      </c>
      <c r="M33" s="3">
        <v>-0.04</v>
      </c>
      <c r="N33" s="3">
        <v>0</v>
      </c>
      <c r="O33" s="3">
        <v>20.43</v>
      </c>
      <c r="P33" s="3"/>
      <c r="Q33" s="3"/>
      <c r="R33" s="3"/>
    </row>
    <row r="34" spans="1:18" x14ac:dyDescent="0.3">
      <c r="A34" s="3" t="s">
        <v>25</v>
      </c>
      <c r="B34" s="3">
        <v>6.77</v>
      </c>
      <c r="C34" s="3">
        <v>0.04</v>
      </c>
      <c r="D34" s="3">
        <v>0.04</v>
      </c>
      <c r="E34" s="9">
        <v>0</v>
      </c>
      <c r="F34" s="3">
        <v>0.36</v>
      </c>
      <c r="G34" s="3">
        <v>112.07</v>
      </c>
      <c r="H34" s="3">
        <v>36.25</v>
      </c>
      <c r="I34" s="3">
        <v>75.83</v>
      </c>
      <c r="J34" s="3">
        <v>17.82</v>
      </c>
      <c r="K34" s="9">
        <v>0</v>
      </c>
      <c r="L34" s="3">
        <v>23.83</v>
      </c>
      <c r="M34" s="3">
        <v>0.16</v>
      </c>
      <c r="N34" s="3">
        <v>0.05</v>
      </c>
      <c r="O34" s="3">
        <v>161.11000000000001</v>
      </c>
      <c r="P34" s="14">
        <f>(O34-O35)/O35</f>
        <v>2.1522207004500102</v>
      </c>
      <c r="Q34" s="14">
        <f>O34/$O$81</f>
        <v>1.5827597372487197E-3</v>
      </c>
      <c r="R34" s="3">
        <v>110</v>
      </c>
    </row>
    <row r="35" spans="1:18" x14ac:dyDescent="0.3">
      <c r="A35" s="3" t="s">
        <v>11</v>
      </c>
      <c r="B35" s="3">
        <v>2.1800000000000002</v>
      </c>
      <c r="C35" s="9">
        <v>0</v>
      </c>
      <c r="D35" s="9">
        <v>0</v>
      </c>
      <c r="E35" s="9">
        <v>0</v>
      </c>
      <c r="F35" s="3">
        <v>0.67</v>
      </c>
      <c r="G35" s="3">
        <v>19.54</v>
      </c>
      <c r="H35" s="3">
        <v>4.87</v>
      </c>
      <c r="I35" s="3">
        <v>14.67</v>
      </c>
      <c r="J35" s="3">
        <v>4.38</v>
      </c>
      <c r="K35" s="9">
        <v>0</v>
      </c>
      <c r="L35" s="3">
        <v>24.16</v>
      </c>
      <c r="M35" s="3">
        <v>0.11</v>
      </c>
      <c r="N35" s="3">
        <v>7.0000000000000007E-2</v>
      </c>
      <c r="O35" s="3">
        <v>51.11</v>
      </c>
      <c r="P35" s="3"/>
      <c r="Q35" s="3"/>
      <c r="R35" s="3"/>
    </row>
    <row r="36" spans="1:18" x14ac:dyDescent="0.3">
      <c r="A36" s="3" t="s">
        <v>26</v>
      </c>
      <c r="B36" s="3">
        <v>694.84</v>
      </c>
      <c r="C36" s="3">
        <v>64.8</v>
      </c>
      <c r="D36" s="3">
        <v>61.47</v>
      </c>
      <c r="E36" s="3">
        <v>3.32</v>
      </c>
      <c r="F36" s="3">
        <v>178.74</v>
      </c>
      <c r="G36" s="3">
        <v>1321.16</v>
      </c>
      <c r="H36" s="3">
        <v>582.79999999999995</v>
      </c>
      <c r="I36" s="3">
        <v>738.36</v>
      </c>
      <c r="J36" s="3">
        <v>837.82</v>
      </c>
      <c r="K36" s="3">
        <v>11.96</v>
      </c>
      <c r="L36" s="3">
        <v>32.21</v>
      </c>
      <c r="M36" s="3">
        <v>89.13</v>
      </c>
      <c r="N36" s="3">
        <v>1076.1099999999999</v>
      </c>
      <c r="O36" s="3">
        <v>4306.76</v>
      </c>
      <c r="P36" s="14">
        <f>(O36-O37)/O37</f>
        <v>0.15018387409498435</v>
      </c>
      <c r="Q36" s="14">
        <f>O36/$O$81</f>
        <v>4.2310013816605402E-2</v>
      </c>
      <c r="R36" s="3">
        <v>562.35</v>
      </c>
    </row>
    <row r="37" spans="1:18" x14ac:dyDescent="0.3">
      <c r="A37" s="3" t="s">
        <v>11</v>
      </c>
      <c r="B37" s="3">
        <v>643.09</v>
      </c>
      <c r="C37" s="3">
        <v>56.13</v>
      </c>
      <c r="D37" s="3">
        <v>55.21</v>
      </c>
      <c r="E37" s="3">
        <v>0.92</v>
      </c>
      <c r="F37" s="3">
        <v>134.91</v>
      </c>
      <c r="G37" s="3">
        <v>1141.5899999999999</v>
      </c>
      <c r="H37" s="3">
        <v>460.73</v>
      </c>
      <c r="I37" s="3">
        <v>680.86</v>
      </c>
      <c r="J37" s="3">
        <v>772.02</v>
      </c>
      <c r="K37" s="3">
        <v>14.47</v>
      </c>
      <c r="L37" s="3">
        <v>30.58</v>
      </c>
      <c r="M37" s="3">
        <v>74.209999999999994</v>
      </c>
      <c r="N37" s="3">
        <v>877.41</v>
      </c>
      <c r="O37" s="3">
        <v>3744.41</v>
      </c>
      <c r="P37" s="3"/>
      <c r="Q37" s="3"/>
      <c r="R37" s="3"/>
    </row>
    <row r="38" spans="1:18" x14ac:dyDescent="0.3">
      <c r="A38" s="3" t="s">
        <v>27</v>
      </c>
      <c r="B38" s="3">
        <v>150.38999999999999</v>
      </c>
      <c r="C38" s="3">
        <v>24.5</v>
      </c>
      <c r="D38" s="3">
        <v>24.5</v>
      </c>
      <c r="E38" s="9">
        <v>0</v>
      </c>
      <c r="F38" s="3">
        <v>26.13</v>
      </c>
      <c r="G38" s="3">
        <v>799.93</v>
      </c>
      <c r="H38" s="3">
        <v>250.24</v>
      </c>
      <c r="I38" s="3">
        <v>549.69000000000005</v>
      </c>
      <c r="J38" s="3">
        <v>283.45999999999998</v>
      </c>
      <c r="K38" s="9">
        <v>0</v>
      </c>
      <c r="L38" s="3">
        <v>7.33</v>
      </c>
      <c r="M38" s="3">
        <v>26.62</v>
      </c>
      <c r="N38" s="3">
        <v>5.49</v>
      </c>
      <c r="O38" s="3">
        <v>1323.85</v>
      </c>
      <c r="P38" s="14">
        <f>(O38-O39)/O39</f>
        <v>0.18987057343160166</v>
      </c>
      <c r="Q38" s="14">
        <f>O38/$O$81</f>
        <v>1.300562645494828E-2</v>
      </c>
      <c r="R38" s="3">
        <v>211.25</v>
      </c>
    </row>
    <row r="39" spans="1:18" x14ac:dyDescent="0.3">
      <c r="A39" s="3" t="s">
        <v>11</v>
      </c>
      <c r="B39" s="3">
        <v>148.5</v>
      </c>
      <c r="C39" s="3">
        <v>22.1</v>
      </c>
      <c r="D39" s="3">
        <v>22.1</v>
      </c>
      <c r="E39" s="9">
        <v>0</v>
      </c>
      <c r="F39" s="3">
        <v>21.53</v>
      </c>
      <c r="G39" s="3">
        <v>720.48</v>
      </c>
      <c r="H39" s="3">
        <v>324.29000000000002</v>
      </c>
      <c r="I39" s="3">
        <v>396.19</v>
      </c>
      <c r="J39" s="3">
        <v>174.58</v>
      </c>
      <c r="K39" s="9">
        <v>0</v>
      </c>
      <c r="L39" s="3">
        <v>4.92</v>
      </c>
      <c r="M39" s="3">
        <v>17.21</v>
      </c>
      <c r="N39" s="3">
        <v>3.28</v>
      </c>
      <c r="O39" s="3">
        <v>1112.5999999999999</v>
      </c>
      <c r="P39" s="3"/>
      <c r="Q39" s="3"/>
      <c r="R39" s="3"/>
    </row>
    <row r="40" spans="1:18" x14ac:dyDescent="0.3">
      <c r="A40" s="3" t="s">
        <v>28</v>
      </c>
      <c r="B40" s="3">
        <v>686.08</v>
      </c>
      <c r="C40" s="3">
        <v>41.27</v>
      </c>
      <c r="D40" s="3">
        <v>41.27</v>
      </c>
      <c r="E40" s="9">
        <v>0</v>
      </c>
      <c r="F40" s="3">
        <v>57.45</v>
      </c>
      <c r="G40" s="3">
        <v>1265.68</v>
      </c>
      <c r="H40" s="3">
        <v>575.72</v>
      </c>
      <c r="I40" s="3">
        <v>689.96</v>
      </c>
      <c r="J40" s="3">
        <v>762.62</v>
      </c>
      <c r="K40" s="3">
        <v>0.04</v>
      </c>
      <c r="L40" s="3">
        <v>32.19</v>
      </c>
      <c r="M40" s="3">
        <v>353.06</v>
      </c>
      <c r="N40" s="3">
        <v>650.91999999999996</v>
      </c>
      <c r="O40" s="3">
        <v>3849.31</v>
      </c>
      <c r="P40" s="14">
        <f>(O40-O41)/O41</f>
        <v>0.25484015034701724</v>
      </c>
      <c r="Q40" s="14">
        <f>O40/$O$81</f>
        <v>3.78159821500147E-2</v>
      </c>
      <c r="R40" s="3">
        <v>781.74</v>
      </c>
    </row>
    <row r="41" spans="1:18" x14ac:dyDescent="0.3">
      <c r="A41" s="3" t="s">
        <v>11</v>
      </c>
      <c r="B41" s="3">
        <v>632.88</v>
      </c>
      <c r="C41" s="3">
        <v>32.03</v>
      </c>
      <c r="D41" s="3">
        <v>32.03</v>
      </c>
      <c r="E41" s="9">
        <v>0</v>
      </c>
      <c r="F41" s="3">
        <v>44.95</v>
      </c>
      <c r="G41" s="3">
        <v>629.15</v>
      </c>
      <c r="H41" s="3">
        <v>312.67</v>
      </c>
      <c r="I41" s="3">
        <v>316.48</v>
      </c>
      <c r="J41" s="3">
        <v>763.03</v>
      </c>
      <c r="K41" s="9">
        <v>0</v>
      </c>
      <c r="L41" s="3">
        <v>53.54</v>
      </c>
      <c r="M41" s="3">
        <v>304.05</v>
      </c>
      <c r="N41" s="3">
        <v>607.94000000000005</v>
      </c>
      <c r="O41" s="3">
        <v>3067.57</v>
      </c>
      <c r="P41" s="3"/>
      <c r="Q41" s="3"/>
      <c r="R41" s="3"/>
    </row>
    <row r="42" spans="1:18" x14ac:dyDescent="0.3">
      <c r="A42" s="3" t="s">
        <v>29</v>
      </c>
      <c r="B42" s="3">
        <v>36.82</v>
      </c>
      <c r="C42" s="3">
        <v>1</v>
      </c>
      <c r="D42" s="3">
        <v>1</v>
      </c>
      <c r="E42" s="9">
        <v>0</v>
      </c>
      <c r="F42" s="3">
        <v>7.53</v>
      </c>
      <c r="G42" s="3">
        <v>913.24</v>
      </c>
      <c r="H42" s="3">
        <v>211.23</v>
      </c>
      <c r="I42" s="3">
        <v>702.01</v>
      </c>
      <c r="J42" s="3">
        <v>1.02</v>
      </c>
      <c r="K42" s="9">
        <v>0</v>
      </c>
      <c r="L42" s="3">
        <v>3.16</v>
      </c>
      <c r="M42" s="3">
        <v>36.26</v>
      </c>
      <c r="N42" s="3">
        <v>6.35</v>
      </c>
      <c r="O42" s="3">
        <v>1005.38</v>
      </c>
      <c r="P42" s="14">
        <f>(O42-O43)/O43</f>
        <v>0.26833022152697189</v>
      </c>
      <c r="Q42" s="14">
        <f>O42/$O$81</f>
        <v>9.8769473318547438E-3</v>
      </c>
      <c r="R42" s="3">
        <v>212.7</v>
      </c>
    </row>
    <row r="43" spans="1:18" x14ac:dyDescent="0.3">
      <c r="A43" s="3" t="s">
        <v>11</v>
      </c>
      <c r="B43" s="3">
        <v>30.04</v>
      </c>
      <c r="C43" s="3">
        <v>0.93</v>
      </c>
      <c r="D43" s="3">
        <v>0.93</v>
      </c>
      <c r="E43" s="9">
        <v>0</v>
      </c>
      <c r="F43" s="3">
        <v>6.02</v>
      </c>
      <c r="G43" s="3">
        <v>710.07</v>
      </c>
      <c r="H43" s="3">
        <v>157.68</v>
      </c>
      <c r="I43" s="3">
        <v>552.39</v>
      </c>
      <c r="J43" s="3">
        <v>0.98</v>
      </c>
      <c r="K43" s="9">
        <v>0</v>
      </c>
      <c r="L43" s="3">
        <v>2.0699999999999998</v>
      </c>
      <c r="M43" s="3">
        <v>37.729999999999997</v>
      </c>
      <c r="N43" s="3">
        <v>4.84</v>
      </c>
      <c r="O43" s="3">
        <v>792.68</v>
      </c>
      <c r="P43" s="3"/>
      <c r="Q43" s="3"/>
      <c r="R43" s="3"/>
    </row>
    <row r="44" spans="1:18" x14ac:dyDescent="0.3">
      <c r="A44" s="3" t="s">
        <v>30</v>
      </c>
      <c r="B44" s="3">
        <v>1076.79</v>
      </c>
      <c r="C44" s="3">
        <v>262.77</v>
      </c>
      <c r="D44" s="3">
        <v>263.20999999999998</v>
      </c>
      <c r="E44" s="3">
        <v>-0.44</v>
      </c>
      <c r="F44" s="3">
        <v>102.54</v>
      </c>
      <c r="G44" s="3">
        <v>2578.5300000000002</v>
      </c>
      <c r="H44" s="3">
        <v>1133.02</v>
      </c>
      <c r="I44" s="3">
        <v>1445.52</v>
      </c>
      <c r="J44" s="3">
        <v>1114.25</v>
      </c>
      <c r="K44" s="3">
        <v>67.760000000000005</v>
      </c>
      <c r="L44" s="3">
        <v>350</v>
      </c>
      <c r="M44" s="3">
        <v>78.75</v>
      </c>
      <c r="N44" s="3">
        <v>178.29</v>
      </c>
      <c r="O44" s="3">
        <v>5809.69</v>
      </c>
      <c r="P44" s="14">
        <f>(O44-O45)/O45</f>
        <v>0.12925290394812533</v>
      </c>
      <c r="Q44" s="14">
        <f>O44/$O$81</f>
        <v>5.7074938972729895E-2</v>
      </c>
      <c r="R44" s="3">
        <v>664.97</v>
      </c>
    </row>
    <row r="45" spans="1:18" x14ac:dyDescent="0.3">
      <c r="A45" s="3" t="s">
        <v>11</v>
      </c>
      <c r="B45" s="3">
        <v>998.66</v>
      </c>
      <c r="C45" s="3">
        <v>240.52</v>
      </c>
      <c r="D45" s="3">
        <v>240.52</v>
      </c>
      <c r="E45" s="3">
        <v>0</v>
      </c>
      <c r="F45" s="3">
        <v>103.94</v>
      </c>
      <c r="G45" s="3">
        <v>2366.91</v>
      </c>
      <c r="H45" s="3">
        <v>1004.04</v>
      </c>
      <c r="I45" s="3">
        <v>1362.87</v>
      </c>
      <c r="J45" s="3">
        <v>952.14</v>
      </c>
      <c r="K45" s="3">
        <v>59.61</v>
      </c>
      <c r="L45" s="3">
        <v>221.07</v>
      </c>
      <c r="M45" s="3">
        <v>70.989999999999995</v>
      </c>
      <c r="N45" s="3">
        <v>130.88</v>
      </c>
      <c r="O45" s="3">
        <v>5144.72</v>
      </c>
      <c r="P45" s="3"/>
      <c r="Q45" s="3"/>
      <c r="R45" s="3"/>
    </row>
    <row r="46" spans="1:18" x14ac:dyDescent="0.3">
      <c r="A46" s="3" t="s">
        <v>31</v>
      </c>
      <c r="B46" s="3">
        <v>1632.89</v>
      </c>
      <c r="C46" s="3">
        <v>384.94</v>
      </c>
      <c r="D46" s="3">
        <v>157.44</v>
      </c>
      <c r="E46" s="3">
        <v>227.49</v>
      </c>
      <c r="F46" s="3">
        <v>321.68</v>
      </c>
      <c r="G46" s="3">
        <v>2991.24</v>
      </c>
      <c r="H46" s="3">
        <v>1076.48</v>
      </c>
      <c r="I46" s="3">
        <v>1914.76</v>
      </c>
      <c r="J46" s="3">
        <v>7583.52</v>
      </c>
      <c r="K46" s="3">
        <v>125.85</v>
      </c>
      <c r="L46" s="3">
        <v>222.51</v>
      </c>
      <c r="M46" s="3">
        <v>281.97000000000003</v>
      </c>
      <c r="N46" s="3">
        <v>683.45</v>
      </c>
      <c r="O46" s="3">
        <v>14228.04</v>
      </c>
      <c r="P46" s="14">
        <f>(O46-O47)/O47</f>
        <v>4.3707513308553915E-2</v>
      </c>
      <c r="Q46" s="14">
        <f>O46/$O$81</f>
        <v>0.13977759823700747</v>
      </c>
      <c r="R46" s="3">
        <v>595.83000000000004</v>
      </c>
    </row>
    <row r="47" spans="1:18" x14ac:dyDescent="0.3">
      <c r="A47" s="3" t="s">
        <v>11</v>
      </c>
      <c r="B47" s="3">
        <v>1719.87</v>
      </c>
      <c r="C47" s="3">
        <v>360.7</v>
      </c>
      <c r="D47" s="3">
        <v>161.63</v>
      </c>
      <c r="E47" s="3">
        <v>199.07</v>
      </c>
      <c r="F47" s="3">
        <v>375.86</v>
      </c>
      <c r="G47" s="3">
        <v>2891.83</v>
      </c>
      <c r="H47" s="3">
        <v>1139.8699999999999</v>
      </c>
      <c r="I47" s="3">
        <v>1751.96</v>
      </c>
      <c r="J47" s="3">
        <v>7158.37</v>
      </c>
      <c r="K47" s="3">
        <v>157</v>
      </c>
      <c r="L47" s="3">
        <v>192.98</v>
      </c>
      <c r="M47" s="3">
        <v>259.64</v>
      </c>
      <c r="N47" s="3">
        <v>515.96</v>
      </c>
      <c r="O47" s="3">
        <v>13632.21</v>
      </c>
      <c r="P47" s="3"/>
      <c r="Q47" s="3"/>
      <c r="R47" s="3"/>
    </row>
    <row r="48" spans="1:18" x14ac:dyDescent="0.3">
      <c r="A48" s="3" t="s">
        <v>32</v>
      </c>
      <c r="B48" s="3">
        <v>778.13</v>
      </c>
      <c r="C48" s="3">
        <v>177.83</v>
      </c>
      <c r="D48" s="3">
        <v>83.58</v>
      </c>
      <c r="E48" s="3">
        <v>94.26</v>
      </c>
      <c r="F48" s="3">
        <v>148.71</v>
      </c>
      <c r="G48" s="3">
        <v>1236.3599999999999</v>
      </c>
      <c r="H48" s="3">
        <v>385.59</v>
      </c>
      <c r="I48" s="3">
        <v>850.77</v>
      </c>
      <c r="J48" s="3">
        <v>2911.29</v>
      </c>
      <c r="K48" s="3">
        <v>48.11</v>
      </c>
      <c r="L48" s="3">
        <v>52.19</v>
      </c>
      <c r="M48" s="3">
        <v>797.71</v>
      </c>
      <c r="N48" s="3">
        <v>729.98</v>
      </c>
      <c r="O48" s="3">
        <v>6880.32</v>
      </c>
      <c r="P48" s="14">
        <f>(O48-O49)/O49</f>
        <v>0.10768517445230094</v>
      </c>
      <c r="Q48" s="14">
        <f>O48/$O$81</f>
        <v>6.759290841901254E-2</v>
      </c>
      <c r="R48" s="3">
        <v>668.88</v>
      </c>
    </row>
    <row r="49" spans="1:18" x14ac:dyDescent="0.3">
      <c r="A49" s="3" t="s">
        <v>11</v>
      </c>
      <c r="B49" s="3">
        <v>723.06</v>
      </c>
      <c r="C49" s="3">
        <v>182.8</v>
      </c>
      <c r="D49" s="3">
        <v>86.07</v>
      </c>
      <c r="E49" s="3">
        <v>96.73</v>
      </c>
      <c r="F49" s="3">
        <v>159.59</v>
      </c>
      <c r="G49" s="3">
        <v>1119.1400000000001</v>
      </c>
      <c r="H49" s="3">
        <v>337.52</v>
      </c>
      <c r="I49" s="3">
        <v>781.61</v>
      </c>
      <c r="J49" s="3">
        <v>2803.89</v>
      </c>
      <c r="K49" s="3">
        <v>33.68</v>
      </c>
      <c r="L49" s="3">
        <v>49.52</v>
      </c>
      <c r="M49" s="3">
        <v>494.45</v>
      </c>
      <c r="N49" s="3">
        <v>645.32000000000005</v>
      </c>
      <c r="O49" s="3">
        <v>6211.44</v>
      </c>
      <c r="P49" s="3"/>
      <c r="Q49" s="3"/>
      <c r="R49" s="3"/>
    </row>
    <row r="50" spans="1:18" x14ac:dyDescent="0.3">
      <c r="A50" s="3" t="s">
        <v>33</v>
      </c>
      <c r="B50" s="3">
        <v>738.02</v>
      </c>
      <c r="C50" s="3">
        <v>153.09</v>
      </c>
      <c r="D50" s="3">
        <v>69.36</v>
      </c>
      <c r="E50" s="3">
        <v>83.73</v>
      </c>
      <c r="F50" s="3">
        <v>167.39</v>
      </c>
      <c r="G50" s="3">
        <v>2295.92</v>
      </c>
      <c r="H50" s="3">
        <v>662.9</v>
      </c>
      <c r="I50" s="3">
        <v>1633.02</v>
      </c>
      <c r="J50" s="3">
        <v>3330.09</v>
      </c>
      <c r="K50" s="3">
        <v>12.45</v>
      </c>
      <c r="L50" s="3">
        <v>117.75</v>
      </c>
      <c r="M50" s="3">
        <v>120.66</v>
      </c>
      <c r="N50" s="3">
        <v>420.27</v>
      </c>
      <c r="O50" s="3">
        <v>7355.64</v>
      </c>
      <c r="P50" s="14">
        <f>(O50-O51)/O51</f>
        <v>0.10672372079586909</v>
      </c>
      <c r="Q50" s="14">
        <f>O50/$O$81</f>
        <v>7.2262496640159962E-2</v>
      </c>
      <c r="R50" s="3">
        <v>709.32</v>
      </c>
    </row>
    <row r="51" spans="1:18" x14ac:dyDescent="0.3">
      <c r="A51" s="3" t="s">
        <v>11</v>
      </c>
      <c r="B51" s="3">
        <v>969.83</v>
      </c>
      <c r="C51" s="3">
        <v>149.69</v>
      </c>
      <c r="D51" s="3">
        <v>68.849999999999994</v>
      </c>
      <c r="E51" s="3">
        <v>80.84</v>
      </c>
      <c r="F51" s="3">
        <v>154.69999999999999</v>
      </c>
      <c r="G51" s="3">
        <v>1891.94</v>
      </c>
      <c r="H51" s="3">
        <v>551.59</v>
      </c>
      <c r="I51" s="3">
        <v>1340.35</v>
      </c>
      <c r="J51" s="3">
        <v>2863.02</v>
      </c>
      <c r="K51" s="3">
        <v>17.48</v>
      </c>
      <c r="L51" s="3">
        <v>113.8</v>
      </c>
      <c r="M51" s="3">
        <v>101.18</v>
      </c>
      <c r="N51" s="3">
        <v>384.68</v>
      </c>
      <c r="O51" s="3">
        <v>6646.32</v>
      </c>
      <c r="P51" s="3"/>
      <c r="Q51" s="3"/>
      <c r="R51" s="3"/>
    </row>
    <row r="52" spans="1:18" x14ac:dyDescent="0.3">
      <c r="A52" s="3" t="s">
        <v>34</v>
      </c>
      <c r="B52" s="3">
        <v>135.22999999999999</v>
      </c>
      <c r="C52" s="3">
        <v>41.72</v>
      </c>
      <c r="D52" s="3">
        <v>32.630000000000003</v>
      </c>
      <c r="E52" s="3">
        <v>9.09</v>
      </c>
      <c r="F52" s="3">
        <v>3.81</v>
      </c>
      <c r="G52" s="3">
        <v>782.65</v>
      </c>
      <c r="H52" s="3">
        <v>317.73</v>
      </c>
      <c r="I52" s="3">
        <v>464.93</v>
      </c>
      <c r="J52" s="3">
        <v>240.05</v>
      </c>
      <c r="K52" s="9">
        <v>0</v>
      </c>
      <c r="L52" s="3">
        <v>8.6999999999999993</v>
      </c>
      <c r="M52" s="3">
        <v>63.65</v>
      </c>
      <c r="N52" s="3">
        <v>224.79</v>
      </c>
      <c r="O52" s="3">
        <v>1500.61</v>
      </c>
      <c r="P52" s="14">
        <f>(O52-O53)/O53</f>
        <v>0.13824856828611523</v>
      </c>
      <c r="Q52" s="14">
        <f>O52/$O$81</f>
        <v>1.4742133258722617E-2</v>
      </c>
      <c r="R52" s="3">
        <v>182.26</v>
      </c>
    </row>
    <row r="53" spans="1:18" x14ac:dyDescent="0.3">
      <c r="A53" s="3" t="s">
        <v>11</v>
      </c>
      <c r="B53" s="3">
        <v>129.09</v>
      </c>
      <c r="C53" s="3">
        <v>18.77</v>
      </c>
      <c r="D53" s="3">
        <v>11.38</v>
      </c>
      <c r="E53" s="3">
        <v>7.39</v>
      </c>
      <c r="F53" s="3">
        <v>4.29</v>
      </c>
      <c r="G53" s="3">
        <v>658.23</v>
      </c>
      <c r="H53" s="3">
        <v>287.32</v>
      </c>
      <c r="I53" s="3">
        <v>370.91</v>
      </c>
      <c r="J53" s="3">
        <v>208.69</v>
      </c>
      <c r="K53" s="9">
        <v>0</v>
      </c>
      <c r="L53" s="3">
        <v>10.78</v>
      </c>
      <c r="M53" s="3">
        <v>59.43</v>
      </c>
      <c r="N53" s="3">
        <v>229.07</v>
      </c>
      <c r="O53" s="3">
        <v>1318.35</v>
      </c>
      <c r="P53" s="3"/>
      <c r="Q53" s="3"/>
      <c r="R53" s="3"/>
    </row>
    <row r="54" spans="1:18" x14ac:dyDescent="0.3">
      <c r="A54" s="6" t="s">
        <v>35</v>
      </c>
      <c r="B54" s="18">
        <f t="shared" ref="B54:O55" si="0">SUM(B4+B6+B8+B10+B12+B14+B16+B18+B20+B22+B24+B26+B28+B30+B32+B34+B36+B38+B40+B42+B44+B46+B48+B50+B52)</f>
        <v>11807.939999999999</v>
      </c>
      <c r="C54" s="18">
        <f t="shared" si="0"/>
        <v>2178.9699999999998</v>
      </c>
      <c r="D54" s="18">
        <f t="shared" si="0"/>
        <v>1615.21</v>
      </c>
      <c r="E54" s="18">
        <f t="shared" si="0"/>
        <v>563.75</v>
      </c>
      <c r="F54" s="18">
        <f t="shared" si="0"/>
        <v>2028.6800000000003</v>
      </c>
      <c r="G54" s="18">
        <f t="shared" si="0"/>
        <v>29097.880000000005</v>
      </c>
      <c r="H54" s="18">
        <f t="shared" si="0"/>
        <v>12193.05</v>
      </c>
      <c r="I54" s="18">
        <f t="shared" si="0"/>
        <v>16904.830000000002</v>
      </c>
      <c r="J54" s="18">
        <f t="shared" si="0"/>
        <v>30125.949999999997</v>
      </c>
      <c r="K54" s="18">
        <f t="shared" si="0"/>
        <v>365.67</v>
      </c>
      <c r="L54" s="18">
        <f t="shared" si="0"/>
        <v>2306.86</v>
      </c>
      <c r="M54" s="18">
        <f t="shared" si="0"/>
        <v>3259.92</v>
      </c>
      <c r="N54" s="18">
        <f t="shared" si="0"/>
        <v>7435.5000000000009</v>
      </c>
      <c r="O54" s="18">
        <f t="shared" si="0"/>
        <v>88607.359999999986</v>
      </c>
      <c r="P54" s="10">
        <f>(O54-O55)/O55</f>
        <v>0.10690046393515619</v>
      </c>
      <c r="Q54" s="10">
        <f>O54/$O$81</f>
        <v>0.87048700783255339</v>
      </c>
      <c r="R54" s="18">
        <f t="shared" ref="R54" si="1">SUM(R4+R6+R8+R10+R12+R14+R16+R18+R20+R22+R24+R26+R28+R30+R32+R34+R36+R38+R40+R42+R44+R46+R48+R50+R52)</f>
        <v>8557.380000000001</v>
      </c>
    </row>
    <row r="55" spans="1:18" x14ac:dyDescent="0.3">
      <c r="A55" s="3" t="s">
        <v>36</v>
      </c>
      <c r="B55" s="19">
        <f t="shared" si="0"/>
        <v>11437.48</v>
      </c>
      <c r="C55" s="19">
        <f t="shared" si="0"/>
        <v>1942.0500000000002</v>
      </c>
      <c r="D55" s="19">
        <f t="shared" si="0"/>
        <v>1475.07</v>
      </c>
      <c r="E55" s="19">
        <f t="shared" si="0"/>
        <v>466.98</v>
      </c>
      <c r="F55" s="19">
        <f t="shared" si="0"/>
        <v>1935.3000000000002</v>
      </c>
      <c r="G55" s="19">
        <f t="shared" si="0"/>
        <v>26092.059999999998</v>
      </c>
      <c r="H55" s="19">
        <f t="shared" si="0"/>
        <v>10706.3</v>
      </c>
      <c r="I55" s="19">
        <f t="shared" si="0"/>
        <v>15385.769999999999</v>
      </c>
      <c r="J55" s="19">
        <f t="shared" si="0"/>
        <v>27960.809999999998</v>
      </c>
      <c r="K55" s="19">
        <f t="shared" si="0"/>
        <v>379.3</v>
      </c>
      <c r="L55" s="19">
        <f t="shared" si="0"/>
        <v>1935.5199999999998</v>
      </c>
      <c r="M55" s="19">
        <f t="shared" si="0"/>
        <v>2553.8599999999992</v>
      </c>
      <c r="N55" s="19">
        <f t="shared" si="0"/>
        <v>5813.59</v>
      </c>
      <c r="O55" s="19">
        <f t="shared" si="0"/>
        <v>80049.98000000001</v>
      </c>
      <c r="P55" s="3"/>
      <c r="Q55" s="3"/>
      <c r="R55" s="3"/>
    </row>
    <row r="56" spans="1:18" x14ac:dyDescent="0.3">
      <c r="A56" s="3" t="s">
        <v>37</v>
      </c>
      <c r="B56" s="11">
        <f t="shared" ref="B56:O56" si="2">(B54-B55)/B55</f>
        <v>3.2390001993446035E-2</v>
      </c>
      <c r="C56" s="11">
        <f t="shared" si="2"/>
        <v>0.12199479931000726</v>
      </c>
      <c r="D56" s="11">
        <f t="shared" si="2"/>
        <v>9.5005660748303536E-2</v>
      </c>
      <c r="E56" s="11">
        <f t="shared" si="2"/>
        <v>0.20722514882864357</v>
      </c>
      <c r="F56" s="11">
        <f t="shared" si="2"/>
        <v>4.8250917170464577E-2</v>
      </c>
      <c r="G56" s="11">
        <f t="shared" si="2"/>
        <v>0.11520056292987244</v>
      </c>
      <c r="H56" s="11">
        <f t="shared" si="2"/>
        <v>0.13886683541466241</v>
      </c>
      <c r="I56" s="11">
        <f t="shared" si="2"/>
        <v>9.8731490201660582E-2</v>
      </c>
      <c r="J56" s="11">
        <f t="shared" si="2"/>
        <v>7.7434809649648911E-2</v>
      </c>
      <c r="K56" s="11">
        <f t="shared" si="2"/>
        <v>-3.5934616398629042E-2</v>
      </c>
      <c r="L56" s="11">
        <f t="shared" si="2"/>
        <v>0.19185541869885117</v>
      </c>
      <c r="M56" s="11">
        <f t="shared" si="2"/>
        <v>0.27646777818674517</v>
      </c>
      <c r="N56" s="11">
        <f t="shared" si="2"/>
        <v>0.278985962202357</v>
      </c>
      <c r="O56" s="11">
        <f t="shared" si="2"/>
        <v>0.10690046393515619</v>
      </c>
      <c r="P56" s="3"/>
      <c r="Q56" s="3"/>
      <c r="R56" s="3"/>
    </row>
    <row r="57" spans="1:18" x14ac:dyDescent="0.3">
      <c r="A57" s="6" t="s">
        <v>38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3">
      <c r="A58" s="3" t="s">
        <v>75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3">
        <v>2009.58</v>
      </c>
      <c r="K58" s="9">
        <v>0</v>
      </c>
      <c r="L58" s="9">
        <v>0</v>
      </c>
      <c r="M58" s="3">
        <v>33.82</v>
      </c>
      <c r="N58" s="9">
        <v>0</v>
      </c>
      <c r="O58" s="3">
        <v>2043.4</v>
      </c>
      <c r="P58" s="14">
        <f>(O58-O59)/O59</f>
        <v>0.32006847766400726</v>
      </c>
      <c r="Q58" s="14">
        <f>O58/$O$81</f>
        <v>2.0074553082329052E-2</v>
      </c>
      <c r="R58" s="3">
        <v>495.45</v>
      </c>
    </row>
    <row r="59" spans="1:18" x14ac:dyDescent="0.3">
      <c r="A59" s="3" t="s">
        <v>11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3">
        <v>1523.76</v>
      </c>
      <c r="K59" s="9">
        <v>0</v>
      </c>
      <c r="L59" s="9">
        <v>0</v>
      </c>
      <c r="M59" s="3">
        <v>24.19</v>
      </c>
      <c r="N59" s="9">
        <v>0</v>
      </c>
      <c r="O59" s="3">
        <v>1547.95</v>
      </c>
      <c r="P59" s="3"/>
      <c r="Q59" s="3"/>
      <c r="R59" s="3"/>
    </row>
    <row r="60" spans="1:18" x14ac:dyDescent="0.3">
      <c r="A60" s="3" t="s">
        <v>39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3">
        <v>1325.9</v>
      </c>
      <c r="K60" s="9">
        <v>0</v>
      </c>
      <c r="L60" s="9">
        <v>0</v>
      </c>
      <c r="M60" s="3">
        <v>79.66</v>
      </c>
      <c r="N60" s="9">
        <v>0</v>
      </c>
      <c r="O60" s="3">
        <v>1405.56</v>
      </c>
      <c r="P60" s="14">
        <f>(O60-O61)/O61</f>
        <v>0.36450213088176769</v>
      </c>
      <c r="Q60" s="14">
        <f>O60/$O$81</f>
        <v>1.3808353151805041E-2</v>
      </c>
      <c r="R60" s="3">
        <v>375.47</v>
      </c>
    </row>
    <row r="61" spans="1:18" x14ac:dyDescent="0.3">
      <c r="A61" s="3" t="s">
        <v>11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3">
        <v>968.22</v>
      </c>
      <c r="K61" s="9">
        <v>0</v>
      </c>
      <c r="L61" s="9">
        <v>0</v>
      </c>
      <c r="M61" s="3">
        <v>61.87</v>
      </c>
      <c r="N61" s="9">
        <v>0</v>
      </c>
      <c r="O61" s="3">
        <v>1030.0899999999999</v>
      </c>
      <c r="P61" s="3"/>
      <c r="Q61" s="3"/>
      <c r="R61" s="3"/>
    </row>
    <row r="62" spans="1:18" x14ac:dyDescent="0.3">
      <c r="A62" s="3" t="s">
        <v>40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3">
        <v>2596.94</v>
      </c>
      <c r="K62" s="9">
        <v>0</v>
      </c>
      <c r="L62" s="9">
        <v>0</v>
      </c>
      <c r="M62" s="3">
        <v>64.010000000000005</v>
      </c>
      <c r="N62" s="9">
        <v>0</v>
      </c>
      <c r="O62" s="3">
        <v>2660.95</v>
      </c>
      <c r="P62" s="14">
        <f>(O62-O63)/O63</f>
        <v>0.31129727731920653</v>
      </c>
      <c r="Q62" s="14">
        <f>O62/$O$81</f>
        <v>2.614142215152368E-2</v>
      </c>
      <c r="R62" s="3">
        <v>631.70000000000005</v>
      </c>
    </row>
    <row r="63" spans="1:18" x14ac:dyDescent="0.3">
      <c r="A63" s="3" t="s">
        <v>11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3">
        <v>1951.55</v>
      </c>
      <c r="K63" s="9">
        <v>0</v>
      </c>
      <c r="L63" s="9">
        <v>0</v>
      </c>
      <c r="M63" s="3">
        <v>77.7</v>
      </c>
      <c r="N63" s="9">
        <v>0</v>
      </c>
      <c r="O63" s="3">
        <v>2029.25</v>
      </c>
      <c r="P63" s="3"/>
      <c r="Q63" s="3"/>
      <c r="R63" s="3"/>
    </row>
    <row r="64" spans="1:18" x14ac:dyDescent="0.3">
      <c r="A64" s="3" t="s">
        <v>41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3">
        <v>537.67999999999995</v>
      </c>
      <c r="K64" s="9">
        <v>0</v>
      </c>
      <c r="L64" s="9">
        <v>0</v>
      </c>
      <c r="M64" s="3">
        <v>9.6</v>
      </c>
      <c r="N64" s="9">
        <v>0</v>
      </c>
      <c r="O64" s="3">
        <v>547.28</v>
      </c>
      <c r="P64" s="14">
        <f>(O64-O65)/O65</f>
        <v>0.10935884701923659</v>
      </c>
      <c r="Q64" s="14">
        <f>O64/$O$81</f>
        <v>5.3765300043540389E-3</v>
      </c>
      <c r="R64" s="3">
        <v>53.95</v>
      </c>
    </row>
    <row r="65" spans="1:18" x14ac:dyDescent="0.3">
      <c r="A65" s="3" t="s">
        <v>11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3">
        <v>482.36</v>
      </c>
      <c r="K65" s="9">
        <v>0</v>
      </c>
      <c r="L65" s="9">
        <v>0</v>
      </c>
      <c r="M65" s="3">
        <v>10.97</v>
      </c>
      <c r="N65" s="9">
        <v>0</v>
      </c>
      <c r="O65" s="3">
        <v>493.33</v>
      </c>
      <c r="P65" s="3"/>
      <c r="Q65" s="3"/>
      <c r="R65" s="3"/>
    </row>
    <row r="66" spans="1:18" x14ac:dyDescent="0.3">
      <c r="A66" s="3" t="s">
        <v>42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3">
        <v>0.06</v>
      </c>
      <c r="K66" s="9">
        <v>0</v>
      </c>
      <c r="L66" s="9">
        <v>0</v>
      </c>
      <c r="M66" s="9">
        <v>0</v>
      </c>
      <c r="N66" s="9">
        <v>0</v>
      </c>
      <c r="O66" s="3">
        <v>0.06</v>
      </c>
      <c r="P66" s="9">
        <v>0</v>
      </c>
      <c r="Q66" s="9">
        <v>0</v>
      </c>
      <c r="R66" s="3">
        <v>0.06</v>
      </c>
    </row>
    <row r="67" spans="1:18" x14ac:dyDescent="0.3">
      <c r="A67" s="3" t="s">
        <v>11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3"/>
      <c r="Q67" s="3"/>
      <c r="R67" s="3"/>
    </row>
    <row r="68" spans="1:18" x14ac:dyDescent="0.3">
      <c r="A68" s="3" t="s">
        <v>43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3">
        <v>4885.93</v>
      </c>
      <c r="K68" s="9">
        <v>0</v>
      </c>
      <c r="L68" s="9">
        <v>0</v>
      </c>
      <c r="M68" s="3">
        <v>57.94</v>
      </c>
      <c r="N68" s="3">
        <v>0.14000000000000001</v>
      </c>
      <c r="O68" s="3">
        <v>4944.01</v>
      </c>
      <c r="P68" s="14">
        <f>(O68-O69)/O69</f>
        <v>0.17116671088538524</v>
      </c>
      <c r="Q68" s="14">
        <f>O68/$O$81</f>
        <v>4.857041753184186E-2</v>
      </c>
      <c r="R68" s="3">
        <v>722.57</v>
      </c>
    </row>
    <row r="69" spans="1:18" x14ac:dyDescent="0.3">
      <c r="A69" s="3" t="s">
        <v>11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3">
        <v>4165.33</v>
      </c>
      <c r="K69" s="9">
        <v>0</v>
      </c>
      <c r="L69" s="9">
        <v>0</v>
      </c>
      <c r="M69" s="3">
        <v>56.11</v>
      </c>
      <c r="N69" s="9">
        <v>0</v>
      </c>
      <c r="O69" s="3">
        <v>4221.4399999999996</v>
      </c>
      <c r="P69" s="3"/>
      <c r="Q69" s="3"/>
      <c r="R69" s="3"/>
    </row>
    <row r="70" spans="1:18" x14ac:dyDescent="0.3">
      <c r="A70" s="6" t="s">
        <v>44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f>SUM(J60+J62+J64+J66+J68+J58)</f>
        <v>11356.090000000002</v>
      </c>
      <c r="K70" s="8">
        <v>0</v>
      </c>
      <c r="L70" s="8">
        <v>0</v>
      </c>
      <c r="M70" s="8">
        <f>SUM(M60+M62+M64+M66+M68+M58)</f>
        <v>245.03</v>
      </c>
      <c r="N70" s="8">
        <f>SUM(N60+N62+N64+N66+N68+N58)</f>
        <v>0.14000000000000001</v>
      </c>
      <c r="O70" s="8">
        <f>SUM(O60+O62+O64+O66+O68+O58)</f>
        <v>11601.26</v>
      </c>
      <c r="P70" s="10">
        <f>(O70-O71)/O71</f>
        <v>0.24449531541311695</v>
      </c>
      <c r="Q70" s="10">
        <f>O70/$O$81</f>
        <v>0.11397186536747614</v>
      </c>
      <c r="R70" s="8">
        <f>SUM(R60+R62+R64+R66+R68+R58)</f>
        <v>2279.1999999999998</v>
      </c>
    </row>
    <row r="71" spans="1:18" x14ac:dyDescent="0.3">
      <c r="A71" s="3" t="s">
        <v>36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3">
        <v>9091.2199999999993</v>
      </c>
      <c r="K71" s="9">
        <v>0</v>
      </c>
      <c r="L71" s="9">
        <v>0</v>
      </c>
      <c r="M71" s="3">
        <v>230.84</v>
      </c>
      <c r="N71" s="9">
        <v>0</v>
      </c>
      <c r="O71" s="3">
        <v>9322.06</v>
      </c>
      <c r="P71" s="3"/>
      <c r="Q71" s="3"/>
      <c r="R71" s="3"/>
    </row>
    <row r="72" spans="1:18" x14ac:dyDescent="0.3">
      <c r="A72" s="3" t="s">
        <v>37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11">
        <f>(J70-J71)/J71</f>
        <v>0.24912717985044941</v>
      </c>
      <c r="K72" s="9">
        <v>0</v>
      </c>
      <c r="L72" s="9">
        <v>0</v>
      </c>
      <c r="M72" s="11">
        <f>(M70-M71)/M71</f>
        <v>6.1471148847686702E-2</v>
      </c>
      <c r="N72" s="9">
        <v>0</v>
      </c>
      <c r="O72" s="11">
        <f>(O70-O71)/O71</f>
        <v>0.24449531541311695</v>
      </c>
      <c r="P72" s="3"/>
      <c r="Q72" s="3"/>
      <c r="R72" s="3"/>
    </row>
    <row r="73" spans="1:18" x14ac:dyDescent="0.3">
      <c r="A73" s="6" t="s">
        <v>55</v>
      </c>
      <c r="B73" s="9"/>
      <c r="C73" s="9"/>
      <c r="D73" s="9"/>
      <c r="E73" s="9"/>
      <c r="F73" s="9"/>
      <c r="G73" s="9"/>
      <c r="H73" s="9"/>
      <c r="I73" s="9"/>
      <c r="J73" s="3"/>
      <c r="K73" s="9"/>
      <c r="L73" s="9"/>
      <c r="M73" s="3"/>
      <c r="N73" s="3"/>
      <c r="O73" s="3"/>
      <c r="P73" s="3"/>
      <c r="Q73" s="3"/>
      <c r="R73" s="3"/>
    </row>
    <row r="74" spans="1:18" x14ac:dyDescent="0.3">
      <c r="A74" s="3" t="s">
        <v>56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3">
        <v>1153.7</v>
      </c>
      <c r="O74" s="3">
        <v>1153.7</v>
      </c>
      <c r="P74" s="14">
        <f>(O74-O75)/O75</f>
        <v>0.10853815554317124</v>
      </c>
      <c r="Q74" s="14">
        <f>O74/$O$81</f>
        <v>1.1334056910581888E-2</v>
      </c>
      <c r="R74" s="3">
        <v>112.96</v>
      </c>
    </row>
    <row r="75" spans="1:18" x14ac:dyDescent="0.3">
      <c r="A75" s="3" t="s">
        <v>11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3">
        <v>1040.74</v>
      </c>
      <c r="O75" s="3">
        <v>1040.74</v>
      </c>
      <c r="P75" s="3"/>
      <c r="Q75" s="3"/>
      <c r="R75" s="3"/>
    </row>
    <row r="76" spans="1:18" x14ac:dyDescent="0.3">
      <c r="A76" s="3" t="s">
        <v>57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3">
        <v>428.24</v>
      </c>
      <c r="O76" s="3">
        <v>428.24</v>
      </c>
      <c r="P76" s="14">
        <f>(O76-O77)/O77</f>
        <v>0.21448625960693116</v>
      </c>
      <c r="Q76" s="14">
        <f>O76/$O$81</f>
        <v>4.2070698893885653E-3</v>
      </c>
      <c r="R76" s="3">
        <v>75.63</v>
      </c>
    </row>
    <row r="77" spans="1:18" x14ac:dyDescent="0.3">
      <c r="A77" s="3" t="s">
        <v>11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3">
        <v>352.61</v>
      </c>
      <c r="O77" s="3">
        <v>352.61</v>
      </c>
      <c r="P77" s="3"/>
      <c r="Q77" s="3"/>
      <c r="R77" s="3"/>
    </row>
    <row r="78" spans="1:18" x14ac:dyDescent="0.3">
      <c r="A78" s="6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6">
        <f>SUM(N74+N76)</f>
        <v>1581.94</v>
      </c>
      <c r="O78" s="6">
        <f>SUM(O74+O76)</f>
        <v>1581.94</v>
      </c>
      <c r="P78" s="10">
        <f>(O78-O79)/O79</f>
        <v>0.13535005562134436</v>
      </c>
      <c r="Q78" s="10">
        <f>O78/$O$81</f>
        <v>1.5541126799970452E-2</v>
      </c>
      <c r="R78" s="6">
        <v>188.59</v>
      </c>
    </row>
    <row r="79" spans="1:18" x14ac:dyDescent="0.3">
      <c r="A79" s="3" t="s">
        <v>36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3">
        <f>SUM(N75+N77)</f>
        <v>1393.35</v>
      </c>
      <c r="O79" s="3">
        <f>SUM(O75+O77)</f>
        <v>1393.35</v>
      </c>
      <c r="P79" s="3"/>
      <c r="Q79" s="3"/>
      <c r="R79" s="3"/>
    </row>
    <row r="80" spans="1:18" x14ac:dyDescent="0.3">
      <c r="A80" s="3" t="s">
        <v>37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/>
      <c r="K80" s="9">
        <v>0</v>
      </c>
      <c r="L80" s="9">
        <v>0</v>
      </c>
      <c r="M80" s="3"/>
      <c r="N80" s="10">
        <f>(N78-N79)/N79</f>
        <v>0.13535005562134436</v>
      </c>
      <c r="O80" s="10">
        <f>(O78-O79)/O79</f>
        <v>0.13535005562134436</v>
      </c>
      <c r="P80" s="3"/>
      <c r="Q80" s="3"/>
      <c r="R80" s="3"/>
    </row>
    <row r="81" spans="1:18" x14ac:dyDescent="0.3">
      <c r="A81" s="6" t="s">
        <v>45</v>
      </c>
      <c r="B81" s="15">
        <f t="shared" ref="B81:D82" si="3">SUM(B54+B70+B78)</f>
        <v>11807.939999999999</v>
      </c>
      <c r="C81" s="15">
        <f t="shared" si="3"/>
        <v>2178.9699999999998</v>
      </c>
      <c r="D81" s="15">
        <f t="shared" si="3"/>
        <v>1615.21</v>
      </c>
      <c r="E81" s="15">
        <f t="shared" ref="E81:O81" si="4">SUM(E54+E70+E78)</f>
        <v>563.75</v>
      </c>
      <c r="F81" s="15">
        <f t="shared" si="4"/>
        <v>2028.6800000000003</v>
      </c>
      <c r="G81" s="15">
        <f t="shared" si="4"/>
        <v>29097.880000000005</v>
      </c>
      <c r="H81" s="15">
        <f t="shared" si="4"/>
        <v>12193.05</v>
      </c>
      <c r="I81" s="15">
        <f t="shared" si="4"/>
        <v>16904.830000000002</v>
      </c>
      <c r="J81" s="15">
        <f t="shared" si="4"/>
        <v>41482.04</v>
      </c>
      <c r="K81" s="15">
        <f t="shared" si="4"/>
        <v>365.67</v>
      </c>
      <c r="L81" s="15">
        <f t="shared" si="4"/>
        <v>2306.86</v>
      </c>
      <c r="M81" s="15">
        <f t="shared" si="4"/>
        <v>3504.9500000000003</v>
      </c>
      <c r="N81" s="15">
        <f t="shared" si="4"/>
        <v>9017.5800000000017</v>
      </c>
      <c r="O81" s="15">
        <f t="shared" si="4"/>
        <v>101790.55999999998</v>
      </c>
      <c r="P81" s="10">
        <f>(O81-O82)/O82</f>
        <v>0.12146887706867086</v>
      </c>
      <c r="Q81" s="10">
        <f>O81/$O$81</f>
        <v>1</v>
      </c>
      <c r="R81" s="6">
        <v>11025.17</v>
      </c>
    </row>
    <row r="82" spans="1:18" x14ac:dyDescent="0.3">
      <c r="A82" s="3" t="s">
        <v>36</v>
      </c>
      <c r="B82" s="16">
        <f t="shared" si="3"/>
        <v>11437.48</v>
      </c>
      <c r="C82" s="16">
        <f t="shared" si="3"/>
        <v>1942.0500000000002</v>
      </c>
      <c r="D82" s="16">
        <f t="shared" si="3"/>
        <v>1475.07</v>
      </c>
      <c r="E82" s="16">
        <f t="shared" ref="E82:O82" si="5">SUM(E55+E71+E79)</f>
        <v>466.98</v>
      </c>
      <c r="F82" s="16">
        <f t="shared" si="5"/>
        <v>1935.3000000000002</v>
      </c>
      <c r="G82" s="16">
        <f t="shared" si="5"/>
        <v>26092.059999999998</v>
      </c>
      <c r="H82" s="16">
        <f t="shared" si="5"/>
        <v>10706.3</v>
      </c>
      <c r="I82" s="16">
        <f t="shared" si="5"/>
        <v>15385.769999999999</v>
      </c>
      <c r="J82" s="16">
        <f t="shared" si="5"/>
        <v>37052.03</v>
      </c>
      <c r="K82" s="16">
        <f t="shared" si="5"/>
        <v>379.3</v>
      </c>
      <c r="L82" s="16">
        <f t="shared" si="5"/>
        <v>1935.5199999999998</v>
      </c>
      <c r="M82" s="16">
        <f t="shared" si="5"/>
        <v>2784.6999999999994</v>
      </c>
      <c r="N82" s="16">
        <f t="shared" si="5"/>
        <v>7206.9400000000005</v>
      </c>
      <c r="O82" s="16">
        <f t="shared" si="5"/>
        <v>90765.390000000014</v>
      </c>
      <c r="P82" s="3"/>
      <c r="Q82" s="3"/>
      <c r="R82" s="3"/>
    </row>
    <row r="83" spans="1:18" x14ac:dyDescent="0.3">
      <c r="A83" s="3" t="s">
        <v>37</v>
      </c>
      <c r="B83" s="11">
        <f t="shared" ref="B83:O83" si="6">(B81-B82)/B82</f>
        <v>3.2390001993446035E-2</v>
      </c>
      <c r="C83" s="11">
        <f t="shared" si="6"/>
        <v>0.12199479931000726</v>
      </c>
      <c r="D83" s="11">
        <f t="shared" si="6"/>
        <v>9.5005660748303536E-2</v>
      </c>
      <c r="E83" s="11">
        <f t="shared" si="6"/>
        <v>0.20722514882864357</v>
      </c>
      <c r="F83" s="11">
        <f t="shared" si="6"/>
        <v>4.8250917170464577E-2</v>
      </c>
      <c r="G83" s="11">
        <f t="shared" si="6"/>
        <v>0.11520056292987244</v>
      </c>
      <c r="H83" s="11">
        <f t="shared" si="6"/>
        <v>0.13886683541466241</v>
      </c>
      <c r="I83" s="11">
        <f t="shared" si="6"/>
        <v>9.8731490201660582E-2</v>
      </c>
      <c r="J83" s="11">
        <f t="shared" si="6"/>
        <v>0.11956187015934086</v>
      </c>
      <c r="K83" s="11">
        <f t="shared" si="6"/>
        <v>-3.5934616398629042E-2</v>
      </c>
      <c r="L83" s="11">
        <f t="shared" si="6"/>
        <v>0.19185541869885117</v>
      </c>
      <c r="M83" s="11">
        <f t="shared" si="6"/>
        <v>0.25864545552483248</v>
      </c>
      <c r="N83" s="11">
        <f t="shared" si="6"/>
        <v>0.25123561456040999</v>
      </c>
      <c r="O83" s="11">
        <f t="shared" si="6"/>
        <v>0.12146887706867086</v>
      </c>
      <c r="P83" s="3"/>
      <c r="Q83" s="3"/>
      <c r="R83" s="3"/>
    </row>
    <row r="84" spans="1:18" x14ac:dyDescent="0.3">
      <c r="A84" s="3" t="s">
        <v>46</v>
      </c>
      <c r="B84" s="14">
        <f>B81/$O$81</f>
        <v>0.11600230905498507</v>
      </c>
      <c r="C84" s="14">
        <f>C81/$O$81</f>
        <v>2.1406405466282925E-2</v>
      </c>
      <c r="D84" s="14">
        <f>D81/$O$81</f>
        <v>1.5867974397625873E-2</v>
      </c>
      <c r="E84" s="14">
        <f t="shared" ref="E84:O84" si="7">E81/$O$81</f>
        <v>5.5383328277199785E-3</v>
      </c>
      <c r="F84" s="14">
        <f t="shared" si="7"/>
        <v>1.9929942422951603E-2</v>
      </c>
      <c r="G84" s="14">
        <f t="shared" si="7"/>
        <v>0.2858602998156215</v>
      </c>
      <c r="H84" s="14">
        <f t="shared" si="7"/>
        <v>0.11978566578276022</v>
      </c>
      <c r="I84" s="14">
        <f t="shared" si="7"/>
        <v>0.16607463403286124</v>
      </c>
      <c r="J84" s="14">
        <f t="shared" si="7"/>
        <v>0.40752344814686164</v>
      </c>
      <c r="K84" s="14">
        <f t="shared" si="7"/>
        <v>3.5923763460973205E-3</v>
      </c>
      <c r="L84" s="14">
        <f t="shared" si="7"/>
        <v>2.2662808810561614E-2</v>
      </c>
      <c r="M84" s="14">
        <f t="shared" si="7"/>
        <v>3.4432957240828628E-2</v>
      </c>
      <c r="N84" s="14">
        <f t="shared" si="7"/>
        <v>8.8589550936747016E-2</v>
      </c>
      <c r="O84" s="14">
        <f t="shared" si="7"/>
        <v>1</v>
      </c>
      <c r="P84" s="3"/>
      <c r="Q84" s="3"/>
      <c r="R84" s="3"/>
    </row>
    <row r="85" spans="1:18" x14ac:dyDescent="0.3">
      <c r="A85" s="3" t="s">
        <v>47</v>
      </c>
      <c r="B85" s="14">
        <f>B82/$O$82</f>
        <v>0.1260114675869293</v>
      </c>
      <c r="C85" s="14">
        <f>C82/$O$82</f>
        <v>2.1396371458327894E-2</v>
      </c>
      <c r="D85" s="14">
        <f t="shared" ref="D85:O85" si="8">D82/$O$82</f>
        <v>1.625145884350852E-2</v>
      </c>
      <c r="E85" s="14">
        <f t="shared" si="8"/>
        <v>5.1449126148193705E-3</v>
      </c>
      <c r="F85" s="14">
        <f t="shared" si="8"/>
        <v>2.1322003904792344E-2</v>
      </c>
      <c r="G85" s="14">
        <f t="shared" si="8"/>
        <v>0.28746706205966827</v>
      </c>
      <c r="H85" s="14">
        <f t="shared" si="8"/>
        <v>0.11795575383965184</v>
      </c>
      <c r="I85" s="14">
        <f t="shared" si="8"/>
        <v>0.1695114183941698</v>
      </c>
      <c r="J85" s="14">
        <f t="shared" si="8"/>
        <v>0.40821760364826276</v>
      </c>
      <c r="K85" s="14">
        <f t="shared" si="8"/>
        <v>4.178905637930933E-3</v>
      </c>
      <c r="L85" s="14">
        <f t="shared" si="8"/>
        <v>2.1324427736166829E-2</v>
      </c>
      <c r="M85" s="14">
        <f t="shared" si="8"/>
        <v>3.0680196493399068E-2</v>
      </c>
      <c r="N85" s="14">
        <f t="shared" si="8"/>
        <v>7.9401851300369003E-2</v>
      </c>
      <c r="O85" s="14">
        <f t="shared" si="8"/>
        <v>1</v>
      </c>
      <c r="P85" s="3"/>
      <c r="Q85" s="3"/>
      <c r="R85" s="3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2024-08-13T12:19:11Z</dcterms:created>
  <dcterms:modified xsi:type="dcterms:W3CDTF">2024-08-13T11:53:05Z</dcterms:modified>
</cp:coreProperties>
</file>