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harad\Downloads\"/>
    </mc:Choice>
  </mc:AlternateContent>
  <xr:revisionPtr revIDLastSave="0" documentId="13_ncr:1_{9D639EBD-10E6-40BA-8A4E-F63E9E79F34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H69" i="1"/>
  <c r="H67" i="1"/>
  <c r="H65" i="1"/>
  <c r="H63" i="1"/>
  <c r="H61" i="1"/>
  <c r="H59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3" i="1"/>
  <c r="H21" i="1"/>
  <c r="H19" i="1"/>
  <c r="H17" i="1"/>
  <c r="H15" i="1"/>
  <c r="H13" i="1"/>
  <c r="H11" i="1"/>
  <c r="H9" i="1"/>
  <c r="H7" i="1"/>
  <c r="H5" i="1"/>
  <c r="G72" i="1"/>
  <c r="G69" i="1"/>
  <c r="G67" i="1"/>
  <c r="G65" i="1"/>
  <c r="G63" i="1"/>
  <c r="G61" i="1"/>
  <c r="G59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C71" i="1"/>
  <c r="B71" i="1"/>
  <c r="F70" i="1"/>
  <c r="E70" i="1"/>
  <c r="C70" i="1"/>
  <c r="B70" i="1"/>
  <c r="I69" i="1"/>
  <c r="F69" i="1"/>
  <c r="E69" i="1"/>
  <c r="C69" i="1"/>
  <c r="B69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I55" i="2"/>
  <c r="H55" i="2"/>
  <c r="H53" i="2"/>
  <c r="H51" i="2"/>
  <c r="H49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9" i="2"/>
  <c r="G7" i="2"/>
  <c r="G5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H54" i="3"/>
  <c r="H65" i="3" s="1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0" i="3"/>
  <c r="G28" i="3"/>
  <c r="G26" i="3"/>
  <c r="G24" i="3"/>
  <c r="G22" i="3"/>
  <c r="G20" i="3"/>
  <c r="G18" i="3"/>
  <c r="G16" i="3"/>
  <c r="G14" i="3"/>
  <c r="G12" i="3"/>
  <c r="G10" i="3"/>
  <c r="G8" i="3"/>
  <c r="G6" i="3"/>
  <c r="G4" i="3"/>
  <c r="F65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E69" i="3"/>
  <c r="D69" i="3"/>
  <c r="C69" i="3"/>
  <c r="B69" i="3"/>
  <c r="E68" i="3"/>
  <c r="D68" i="3"/>
  <c r="C68" i="3"/>
  <c r="B68" i="3"/>
  <c r="E67" i="3"/>
  <c r="D67" i="3"/>
  <c r="C67" i="3"/>
  <c r="B67" i="3"/>
  <c r="E65" i="3"/>
  <c r="D65" i="3"/>
  <c r="C65" i="3"/>
  <c r="B65" i="3"/>
  <c r="D62" i="3"/>
  <c r="C62" i="3"/>
  <c r="B62" i="3"/>
  <c r="E56" i="3"/>
  <c r="D56" i="3"/>
  <c r="C56" i="3"/>
  <c r="B56" i="3"/>
  <c r="E55" i="3"/>
  <c r="D55" i="3"/>
  <c r="C55" i="3"/>
  <c r="B55" i="3"/>
  <c r="E54" i="3"/>
  <c r="D54" i="3"/>
  <c r="C54" i="3"/>
  <c r="B54" i="3"/>
  <c r="R54" i="4"/>
  <c r="R68" i="4"/>
  <c r="Q79" i="4"/>
  <c r="Q76" i="4"/>
  <c r="Q68" i="4"/>
  <c r="Q74" i="4"/>
  <c r="Q72" i="4"/>
  <c r="Q66" i="4"/>
  <c r="Q64" i="4"/>
  <c r="Q62" i="4"/>
  <c r="Q60" i="4"/>
  <c r="Q58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P79" i="4"/>
  <c r="P76" i="4"/>
  <c r="P74" i="4"/>
  <c r="P72" i="4"/>
  <c r="P68" i="4"/>
  <c r="P66" i="4"/>
  <c r="P64" i="4"/>
  <c r="P62" i="4"/>
  <c r="P60" i="4"/>
  <c r="P58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78" i="4"/>
  <c r="N78" i="4"/>
  <c r="O77" i="4"/>
  <c r="N77" i="4"/>
  <c r="O76" i="4"/>
  <c r="N76" i="4"/>
  <c r="O70" i="4"/>
  <c r="M70" i="4"/>
  <c r="J70" i="4"/>
  <c r="O69" i="4"/>
  <c r="M69" i="4"/>
  <c r="J69" i="4"/>
  <c r="O68" i="4"/>
  <c r="N68" i="4"/>
  <c r="M68" i="4"/>
  <c r="J68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O54" i="4"/>
  <c r="O56" i="4" s="1"/>
  <c r="N54" i="4"/>
  <c r="N56" i="4" s="1"/>
  <c r="M54" i="4"/>
  <c r="M56" i="4" s="1"/>
  <c r="L54" i="4"/>
  <c r="L56" i="4" s="1"/>
  <c r="K54" i="4"/>
  <c r="K56" i="4" s="1"/>
  <c r="J54" i="4"/>
  <c r="J56" i="4" s="1"/>
  <c r="I54" i="4"/>
  <c r="I56" i="4" s="1"/>
  <c r="H54" i="4"/>
  <c r="H56" i="4" s="1"/>
  <c r="G54" i="4"/>
  <c r="G56" i="4" s="1"/>
  <c r="F54" i="4"/>
  <c r="F56" i="4" s="1"/>
  <c r="E54" i="4"/>
  <c r="E56" i="4" s="1"/>
  <c r="D54" i="4"/>
  <c r="D56" i="4" s="1"/>
  <c r="C54" i="4"/>
  <c r="C56" i="4" s="1"/>
  <c r="B54" i="4"/>
  <c r="B56" i="4" s="1"/>
  <c r="R79" i="4" l="1"/>
</calcChain>
</file>

<file path=xl/sharedStrings.xml><?xml version="1.0" encoding="utf-8"?>
<sst xmlns="http://schemas.openxmlformats.org/spreadsheetml/2006/main" count="321" uniqueCount="74">
  <si>
    <t>GROSS DIRECT PREMIUM INCOME UNDERWRITTEN BY NON-LIFE INSURERS WITHIN INDIA  (SEGMENT WISE) : FOR THE PERIOD UPTO May 2024 (PROVISIONAL &amp; UNAUDITED ) IN FY 2024-25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</si>
  <si>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</si>
  <si>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</si>
  <si>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</si>
  <si>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</si>
  <si>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</si>
  <si>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</si>
  <si>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</si>
  <si>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</si>
  <si>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</si>
  <si>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</si>
  <si>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</si>
  <si>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</si>
  <si>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</si>
  <si>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</si>
  <si>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</si>
  <si>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</si>
  <si>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</si>
  <si>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</si>
  <si>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</si>
  <si>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</si>
  <si>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</si>
  <si>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</si>
  <si>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</si>
  <si>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</si>
  <si>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</si>
  <si>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</si>
  <si>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</si>
  <si>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</si>
  <si>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</si>
  <si>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</si>
  <si>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</si>
  <si>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</si>
  <si>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</si>
  <si>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</si>
  <si>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</si>
  <si>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</si>
  <si>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</si>
  <si>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</si>
  <si>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</si>
  <si>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</si>
  <si>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</si>
  <si>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</si>
  <si>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</si>
  <si>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</si>
  <si>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</si>
  <si>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</si>
  <si>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</si>
  <si>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</si>
  <si>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</si>
  <si>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</si>
  <si>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</si>
  <si>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</si>
  <si>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</si>
  <si>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</si>
  <si>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</si>
  <si>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</si>
  <si>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</si>
  <si>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</si>
  <si>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</si>
  <si>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</si>
  <si>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</si>
  <si>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</si>
  <si>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</si>
  <si>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</si>
  <si>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</si>
  <si>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</si>
  <si>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</si>
  <si>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</si>
  <si>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</si>
  <si>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</si>
  <si>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</si>
  <si>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Co Ltd</t>
  </si>
  <si>
    <t>Zuno 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</si>
</sst>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43" fontId="3" fillId="0" borderId="1" xfId="1" applyFont="1" applyBorder="1"/>
    <xf numFmtId="43" fontId="4" fillId="0" borderId="1" xfId="1" applyFont="1" applyBorder="1"/>
    <xf numFmtId="10" fontId="2" fillId="0" borderId="1" xfId="2" applyNumberFormat="1" applyFont="1" applyBorder="1"/>
    <xf numFmtId="10" fontId="1" fillId="0" borderId="1" xfId="2" applyNumberFormat="1" applyFont="1" applyBorder="1"/>
    <xf numFmtId="43" fontId="0" fillId="0" borderId="1" xfId="1" applyFont="1" applyBorder="1"/>
    <xf numFmtId="43" fontId="2" fillId="0" borderId="1" xfId="1" applyFont="1" applyBorder="1"/>
    <xf numFmtId="10" fontId="0" fillId="0" borderId="1" xfId="2" applyNumberFormat="1" applyFont="1" applyBorder="1"/>
    <xf numFmtId="43" fontId="1" fillId="0" borderId="1" xfId="1" applyFont="1" applyBorder="1"/>
    <xf numFmtId="43" fontId="2" fillId="0" borderId="1" xfId="0" applyNumberFormat="1" applyFont="1" applyBorder="1"/>
    <xf numFmtId="10" fontId="0" fillId="0" borderId="1" xfId="0" applyNumberFormat="1" applyBorder="1"/>
    <xf numFmtId="43" fontId="0" fillId="0" borderId="1" xfId="0" applyNumberFormat="1" applyBorder="1"/>
    <xf numFmtId="2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6"/>
  <sheetViews>
    <sheetView workbookViewId="0">
      <selection activeCell="O9" sqref="O9"/>
    </sheetView>
  </sheetViews>
  <sheetFormatPr defaultRowHeight="14.4" x14ac:dyDescent="0.3"/>
  <cols>
    <col min="1" max="1" width="39.21875" customWidth="1"/>
    <col min="2" max="2" width="11.6640625" bestFit="1" customWidth="1"/>
    <col min="3" max="3" width="12" bestFit="1" customWidth="1"/>
    <col min="4" max="4" width="10.77734375" customWidth="1"/>
    <col min="5" max="5" width="12" customWidth="1"/>
    <col min="6" max="6" width="11.6640625" customWidth="1"/>
    <col min="8" max="8" width="12" customWidth="1"/>
    <col min="9" max="9" width="10.109375" customWidth="1"/>
  </cols>
  <sheetData>
    <row r="2" spans="1:9" ht="52.8" customHeigh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</row>
    <row r="3" spans="1:9" ht="43.2" x14ac:dyDescent="0.3">
      <c r="A3" s="1"/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7</v>
      </c>
      <c r="I3" s="1" t="s">
        <v>8</v>
      </c>
    </row>
    <row r="4" spans="1:9" x14ac:dyDescent="0.3">
      <c r="A4" s="4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3">
        <v>13.5</v>
      </c>
      <c r="C5" s="3">
        <v>169.26</v>
      </c>
      <c r="D5" s="12">
        <v>0</v>
      </c>
      <c r="E5" s="3">
        <v>6.2</v>
      </c>
      <c r="F5" s="3">
        <v>188.96</v>
      </c>
      <c r="G5" s="14">
        <f>(F5-F6)/F6</f>
        <v>0.19255285579047032</v>
      </c>
      <c r="H5" s="14">
        <f>F5/$F$72</f>
        <v>9.0494183679822229E-3</v>
      </c>
      <c r="I5" s="3">
        <v>30.51</v>
      </c>
    </row>
    <row r="6" spans="1:9" x14ac:dyDescent="0.3">
      <c r="A6" s="3" t="s">
        <v>11</v>
      </c>
      <c r="B6" s="3">
        <v>3.67</v>
      </c>
      <c r="C6" s="3">
        <v>145.66999999999999</v>
      </c>
      <c r="D6" s="12">
        <v>0</v>
      </c>
      <c r="E6" s="3">
        <v>9.11</v>
      </c>
      <c r="F6" s="3">
        <v>158.44999999999999</v>
      </c>
      <c r="G6" s="3"/>
      <c r="H6" s="3"/>
      <c r="I6" s="3"/>
    </row>
    <row r="7" spans="1:9" x14ac:dyDescent="0.3">
      <c r="A7" s="3" t="s">
        <v>12</v>
      </c>
      <c r="B7" s="3">
        <v>145.78</v>
      </c>
      <c r="C7" s="3">
        <v>715.1</v>
      </c>
      <c r="D7" s="3">
        <v>85.59</v>
      </c>
      <c r="E7" s="3">
        <v>46.33</v>
      </c>
      <c r="F7" s="3">
        <v>992.8</v>
      </c>
      <c r="G7" s="14">
        <f>(F7-F8)/F8</f>
        <v>0.57855405212026778</v>
      </c>
      <c r="H7" s="14">
        <f>F7/$F$72</f>
        <v>4.7545843330507778E-2</v>
      </c>
      <c r="I7" s="3">
        <v>363.87</v>
      </c>
    </row>
    <row r="8" spans="1:9" x14ac:dyDescent="0.3">
      <c r="A8" s="3" t="s">
        <v>11</v>
      </c>
      <c r="B8" s="3">
        <v>130.19</v>
      </c>
      <c r="C8" s="3">
        <v>459.46</v>
      </c>
      <c r="D8" s="3">
        <v>0.05</v>
      </c>
      <c r="E8" s="3">
        <v>39.229999999999997</v>
      </c>
      <c r="F8" s="3">
        <v>628.92999999999995</v>
      </c>
      <c r="G8" s="3"/>
      <c r="H8" s="3"/>
      <c r="I8" s="3"/>
    </row>
    <row r="9" spans="1:9" x14ac:dyDescent="0.3">
      <c r="A9" s="3" t="s">
        <v>13</v>
      </c>
      <c r="B9" s="3">
        <v>93.7</v>
      </c>
      <c r="C9" s="3">
        <v>115.47</v>
      </c>
      <c r="D9" s="12">
        <v>0</v>
      </c>
      <c r="E9" s="3">
        <v>0.2</v>
      </c>
      <c r="F9" s="3">
        <v>209.37</v>
      </c>
      <c r="G9" s="14">
        <f>(F9-F10)/F10</f>
        <v>0.59836628750286269</v>
      </c>
      <c r="H9" s="14">
        <f>F9/$F$72</f>
        <v>1.0026866658046349E-2</v>
      </c>
      <c r="I9" s="3">
        <v>78.38</v>
      </c>
    </row>
    <row r="10" spans="1:9" x14ac:dyDescent="0.3">
      <c r="A10" s="3" t="s">
        <v>11</v>
      </c>
      <c r="B10" s="3">
        <v>92.23</v>
      </c>
      <c r="C10" s="3">
        <v>38.340000000000003</v>
      </c>
      <c r="D10" s="12">
        <v>0</v>
      </c>
      <c r="E10" s="3">
        <v>0.42</v>
      </c>
      <c r="F10" s="3">
        <v>130.99</v>
      </c>
      <c r="G10" s="3"/>
      <c r="H10" s="3"/>
      <c r="I10" s="3"/>
    </row>
    <row r="11" spans="1:9" x14ac:dyDescent="0.3">
      <c r="A11" s="3" t="s">
        <v>72</v>
      </c>
      <c r="B11" s="3">
        <v>1.06</v>
      </c>
      <c r="C11" s="3">
        <v>59.64</v>
      </c>
      <c r="D11" s="12">
        <v>0</v>
      </c>
      <c r="E11" s="3">
        <v>0.59</v>
      </c>
      <c r="F11" s="3">
        <v>61.29</v>
      </c>
      <c r="G11" s="14">
        <f>(F11-F12)/F12</f>
        <v>0.79420374707259966</v>
      </c>
      <c r="H11" s="14">
        <f>F11/$F$72</f>
        <v>2.9352183095556223E-3</v>
      </c>
      <c r="I11" s="3">
        <v>27.13</v>
      </c>
    </row>
    <row r="12" spans="1:9" x14ac:dyDescent="0.3">
      <c r="A12" s="3" t="s">
        <v>11</v>
      </c>
      <c r="B12" s="3">
        <v>2.2799999999999998</v>
      </c>
      <c r="C12" s="3">
        <v>27.47</v>
      </c>
      <c r="D12" s="12">
        <v>0</v>
      </c>
      <c r="E12" s="3">
        <v>4.41</v>
      </c>
      <c r="F12" s="3">
        <v>34.159999999999997</v>
      </c>
      <c r="G12" s="3"/>
      <c r="H12" s="3"/>
      <c r="I12" s="3"/>
    </row>
    <row r="13" spans="1:9" x14ac:dyDescent="0.3">
      <c r="A13" s="3" t="s">
        <v>14</v>
      </c>
      <c r="B13" s="3">
        <v>29.57</v>
      </c>
      <c r="C13" s="3">
        <v>405.68</v>
      </c>
      <c r="D13" s="3">
        <v>30.34</v>
      </c>
      <c r="E13" s="3">
        <v>2.25</v>
      </c>
      <c r="F13" s="3">
        <v>467.84</v>
      </c>
      <c r="G13" s="14">
        <f>(F13-F14)/F14</f>
        <v>1.3011165215680487</v>
      </c>
      <c r="H13" s="14">
        <f>F13/$F$72</f>
        <v>2.240516452834887E-2</v>
      </c>
      <c r="I13" s="3">
        <v>264.52999999999997</v>
      </c>
    </row>
    <row r="14" spans="1:9" x14ac:dyDescent="0.3">
      <c r="A14" s="3" t="s">
        <v>11</v>
      </c>
      <c r="B14" s="3">
        <v>28.54</v>
      </c>
      <c r="C14" s="3">
        <v>173.35</v>
      </c>
      <c r="D14" s="12">
        <v>0</v>
      </c>
      <c r="E14" s="3">
        <v>1.42</v>
      </c>
      <c r="F14" s="3">
        <v>203.31</v>
      </c>
      <c r="G14" s="3"/>
      <c r="H14" s="3"/>
      <c r="I14" s="3"/>
    </row>
    <row r="15" spans="1:9" x14ac:dyDescent="0.3">
      <c r="A15" s="3" t="s">
        <v>15</v>
      </c>
      <c r="B15" s="3">
        <v>9.56</v>
      </c>
      <c r="C15" s="3">
        <v>295.02999999999997</v>
      </c>
      <c r="D15" s="12">
        <v>0</v>
      </c>
      <c r="E15" s="3">
        <v>1.38</v>
      </c>
      <c r="F15" s="3">
        <v>305.97000000000003</v>
      </c>
      <c r="G15" s="14">
        <f>(F15-F16)/F16</f>
        <v>-5.7277544983978232E-2</v>
      </c>
      <c r="H15" s="14">
        <f>F15/$F$72</f>
        <v>1.4653104032872146E-2</v>
      </c>
      <c r="I15" s="3">
        <v>-18.59</v>
      </c>
    </row>
    <row r="16" spans="1:9" x14ac:dyDescent="0.3">
      <c r="A16" s="3" t="s">
        <v>11</v>
      </c>
      <c r="B16" s="3">
        <v>7.88</v>
      </c>
      <c r="C16" s="3">
        <v>314.98</v>
      </c>
      <c r="D16" s="12">
        <v>0</v>
      </c>
      <c r="E16" s="3">
        <v>1.7</v>
      </c>
      <c r="F16" s="3">
        <v>324.56</v>
      </c>
      <c r="G16" s="3"/>
      <c r="H16" s="3"/>
      <c r="I16" s="3"/>
    </row>
    <row r="17" spans="1:9" x14ac:dyDescent="0.3">
      <c r="A17" s="3" t="s">
        <v>16</v>
      </c>
      <c r="B17" s="3">
        <v>582.82000000000005</v>
      </c>
      <c r="C17" s="3">
        <v>410.45</v>
      </c>
      <c r="D17" s="12">
        <v>0</v>
      </c>
      <c r="E17" s="3">
        <v>6.59</v>
      </c>
      <c r="F17" s="3">
        <v>999.86</v>
      </c>
      <c r="G17" s="14">
        <f>(F17-F18)/F18</f>
        <v>0.18135094580384467</v>
      </c>
      <c r="H17" s="14">
        <f>F17/$F$72</f>
        <v>4.788395136224971E-2</v>
      </c>
      <c r="I17" s="3">
        <v>153.49</v>
      </c>
    </row>
    <row r="18" spans="1:9" x14ac:dyDescent="0.3">
      <c r="A18" s="3" t="s">
        <v>11</v>
      </c>
      <c r="B18" s="3">
        <v>491.84</v>
      </c>
      <c r="C18" s="3">
        <v>348.35</v>
      </c>
      <c r="D18" s="12">
        <v>0</v>
      </c>
      <c r="E18" s="3">
        <v>6.18</v>
      </c>
      <c r="F18" s="3">
        <v>846.37</v>
      </c>
      <c r="G18" s="3"/>
      <c r="H18" s="3"/>
      <c r="I18" s="3"/>
    </row>
    <row r="19" spans="1:9" x14ac:dyDescent="0.3">
      <c r="A19" s="3" t="s">
        <v>17</v>
      </c>
      <c r="B19" s="3">
        <v>186.36</v>
      </c>
      <c r="C19" s="3">
        <v>1610.87</v>
      </c>
      <c r="D19" s="12">
        <v>0</v>
      </c>
      <c r="E19" s="3">
        <v>45.12</v>
      </c>
      <c r="F19" s="3">
        <v>1842.35</v>
      </c>
      <c r="G19" s="14">
        <f>(F19-F20)/F20</f>
        <v>0.28751030790948595</v>
      </c>
      <c r="H19" s="14">
        <f>F19/$F$72</f>
        <v>8.8231350181266127E-2</v>
      </c>
      <c r="I19" s="3">
        <v>411.41</v>
      </c>
    </row>
    <row r="20" spans="1:9" x14ac:dyDescent="0.3">
      <c r="A20" s="3" t="s">
        <v>11</v>
      </c>
      <c r="B20" s="3">
        <v>167.08</v>
      </c>
      <c r="C20" s="3">
        <v>1228.72</v>
      </c>
      <c r="D20" s="12">
        <v>0</v>
      </c>
      <c r="E20" s="3">
        <v>35.14</v>
      </c>
      <c r="F20" s="3">
        <v>1430.94</v>
      </c>
      <c r="G20" s="3"/>
      <c r="H20" s="3"/>
      <c r="I20" s="3"/>
    </row>
    <row r="21" spans="1:9" x14ac:dyDescent="0.3">
      <c r="A21" s="3" t="s">
        <v>18</v>
      </c>
      <c r="B21" s="3">
        <v>37.96</v>
      </c>
      <c r="C21" s="3">
        <v>111.85</v>
      </c>
      <c r="D21" s="12">
        <v>0</v>
      </c>
      <c r="E21" s="3">
        <v>0.49</v>
      </c>
      <c r="F21" s="3">
        <v>150.30000000000001</v>
      </c>
      <c r="G21" s="14">
        <f>(F21-F22)/F22</f>
        <v>-0.6796948256755605</v>
      </c>
      <c r="H21" s="14">
        <f>F21/$F$72</f>
        <v>7.1979656049308222E-3</v>
      </c>
      <c r="I21" s="3">
        <v>-318.94</v>
      </c>
    </row>
    <row r="22" spans="1:9" x14ac:dyDescent="0.3">
      <c r="A22" s="3" t="s">
        <v>11</v>
      </c>
      <c r="B22" s="3">
        <v>31.42</v>
      </c>
      <c r="C22" s="3">
        <v>247.09</v>
      </c>
      <c r="D22" s="3">
        <v>190</v>
      </c>
      <c r="E22" s="3">
        <v>0.73</v>
      </c>
      <c r="F22" s="3">
        <v>469.24</v>
      </c>
      <c r="G22" s="3"/>
      <c r="H22" s="3"/>
      <c r="I22" s="3"/>
    </row>
    <row r="23" spans="1:9" x14ac:dyDescent="0.3">
      <c r="A23" s="3" t="s">
        <v>19</v>
      </c>
      <c r="B23" s="3">
        <v>12.17</v>
      </c>
      <c r="C23" s="3">
        <v>93.71</v>
      </c>
      <c r="D23" s="12">
        <v>0</v>
      </c>
      <c r="E23" s="12">
        <v>0</v>
      </c>
      <c r="F23" s="3">
        <v>105.88</v>
      </c>
      <c r="G23" s="14">
        <f>(F23-F24)/F24</f>
        <v>0.31023388194530371</v>
      </c>
      <c r="H23" s="14">
        <f>F23/$F$72</f>
        <v>5.0706626630078197E-3</v>
      </c>
      <c r="I23" s="3">
        <v>25.07</v>
      </c>
    </row>
    <row r="24" spans="1:9" x14ac:dyDescent="0.3">
      <c r="A24" s="3" t="s">
        <v>11</v>
      </c>
      <c r="B24" s="3">
        <v>11.29</v>
      </c>
      <c r="C24" s="3">
        <v>69.52</v>
      </c>
      <c r="D24" s="12">
        <v>0</v>
      </c>
      <c r="E24" s="12">
        <v>0</v>
      </c>
      <c r="F24" s="3">
        <v>80.81</v>
      </c>
      <c r="G24" s="3"/>
      <c r="H24" s="3"/>
      <c r="I24" s="3"/>
    </row>
    <row r="25" spans="1:9" x14ac:dyDescent="0.3">
      <c r="A25" s="3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3">
      <c r="A26" s="3" t="s">
        <v>11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/>
      <c r="H26" s="12"/>
      <c r="I26" s="12"/>
    </row>
    <row r="27" spans="1:9" x14ac:dyDescent="0.3">
      <c r="A27" s="3" t="s">
        <v>21</v>
      </c>
      <c r="B27" s="3">
        <v>9.68</v>
      </c>
      <c r="C27" s="3">
        <v>46.37</v>
      </c>
      <c r="D27" s="12">
        <v>0</v>
      </c>
      <c r="E27" s="3">
        <v>3.4</v>
      </c>
      <c r="F27" s="3">
        <v>59.45</v>
      </c>
      <c r="G27" s="14">
        <f>(F27-F28)/F28</f>
        <v>-0.42005657984586869</v>
      </c>
      <c r="H27" s="14">
        <f>F27/$F$72</f>
        <v>2.8470995024160836E-3</v>
      </c>
      <c r="I27" s="3">
        <v>-43.06</v>
      </c>
    </row>
    <row r="28" spans="1:9" x14ac:dyDescent="0.3">
      <c r="A28" s="3" t="s">
        <v>11</v>
      </c>
      <c r="B28" s="3">
        <v>10.47</v>
      </c>
      <c r="C28" s="3">
        <v>85.81</v>
      </c>
      <c r="D28" s="12">
        <v>0</v>
      </c>
      <c r="E28" s="3">
        <v>6.23</v>
      </c>
      <c r="F28" s="3">
        <v>102.51</v>
      </c>
      <c r="G28" s="3"/>
      <c r="H28" s="3"/>
      <c r="I28" s="3"/>
    </row>
    <row r="29" spans="1:9" x14ac:dyDescent="0.3">
      <c r="A29" s="3" t="s">
        <v>22</v>
      </c>
      <c r="B29" s="3">
        <v>6.45</v>
      </c>
      <c r="C29" s="3">
        <v>156.63</v>
      </c>
      <c r="D29" s="12">
        <v>0</v>
      </c>
      <c r="E29" s="3">
        <v>0</v>
      </c>
      <c r="F29" s="3">
        <v>163.08000000000001</v>
      </c>
      <c r="G29" s="14">
        <f>(F29-F30)/F30</f>
        <v>0.83133071308253814</v>
      </c>
      <c r="H29" s="14">
        <f>F29/$F$72</f>
        <v>7.8100081893021853E-3</v>
      </c>
      <c r="I29" s="3">
        <v>74.03</v>
      </c>
    </row>
    <row r="30" spans="1:9" x14ac:dyDescent="0.3">
      <c r="A30" s="3" t="s">
        <v>11</v>
      </c>
      <c r="B30" s="3">
        <v>5.62</v>
      </c>
      <c r="C30" s="3">
        <v>83.43</v>
      </c>
      <c r="D30" s="12">
        <v>0</v>
      </c>
      <c r="E30" s="3">
        <v>0</v>
      </c>
      <c r="F30" s="3">
        <v>89.05</v>
      </c>
      <c r="G30" s="3"/>
      <c r="H30" s="3"/>
      <c r="I30" s="3"/>
    </row>
    <row r="31" spans="1:9" x14ac:dyDescent="0.3">
      <c r="A31" s="3" t="s">
        <v>23</v>
      </c>
      <c r="B31" s="3">
        <v>361.69</v>
      </c>
      <c r="C31" s="3">
        <v>544.84</v>
      </c>
      <c r="D31" s="3">
        <v>74.239999999999995</v>
      </c>
      <c r="E31" s="3">
        <v>0.73</v>
      </c>
      <c r="F31" s="3">
        <v>981.5</v>
      </c>
      <c r="G31" s="14">
        <f>(F31-F32)/F32</f>
        <v>0.30156877826254153</v>
      </c>
      <c r="H31" s="14">
        <f>F31/$F$72</f>
        <v>4.7004678917096483E-2</v>
      </c>
      <c r="I31" s="3">
        <v>227.41</v>
      </c>
    </row>
    <row r="32" spans="1:9" x14ac:dyDescent="0.3">
      <c r="A32" s="3" t="s">
        <v>11</v>
      </c>
      <c r="B32" s="3">
        <v>332.29</v>
      </c>
      <c r="C32" s="3">
        <v>420.87</v>
      </c>
      <c r="D32" s="12">
        <v>0</v>
      </c>
      <c r="E32" s="3">
        <v>0.93</v>
      </c>
      <c r="F32" s="3">
        <v>754.09</v>
      </c>
      <c r="G32" s="3"/>
      <c r="H32" s="3"/>
      <c r="I32" s="3"/>
    </row>
    <row r="33" spans="1:9" x14ac:dyDescent="0.3">
      <c r="A33" s="3" t="s">
        <v>24</v>
      </c>
      <c r="B33" s="3">
        <v>8.1199999999999992</v>
      </c>
      <c r="C33" s="3">
        <v>-0.02</v>
      </c>
      <c r="D33" s="12">
        <v>0</v>
      </c>
      <c r="E33" s="12">
        <v>0</v>
      </c>
      <c r="F33" s="3">
        <v>8.1</v>
      </c>
      <c r="G33" s="14">
        <f>(F33-F34)/F34</f>
        <v>-0.13829787234042559</v>
      </c>
      <c r="H33" s="14">
        <f>F33/$F$72</f>
        <v>3.8791431403818798E-4</v>
      </c>
      <c r="I33" s="3">
        <v>-1.3</v>
      </c>
    </row>
    <row r="34" spans="1:9" x14ac:dyDescent="0.3">
      <c r="A34" s="3" t="s">
        <v>11</v>
      </c>
      <c r="B34" s="3">
        <v>7.71</v>
      </c>
      <c r="C34" s="3">
        <v>1.69</v>
      </c>
      <c r="D34" s="12">
        <v>0</v>
      </c>
      <c r="E34" s="12">
        <v>0</v>
      </c>
      <c r="F34" s="3">
        <v>9.4</v>
      </c>
      <c r="G34" s="3"/>
      <c r="H34" s="3"/>
      <c r="I34" s="3"/>
    </row>
    <row r="35" spans="1:9" x14ac:dyDescent="0.3">
      <c r="A35" s="3" t="s">
        <v>25</v>
      </c>
      <c r="B35" s="3">
        <v>0.45</v>
      </c>
      <c r="C35" s="3">
        <v>7.41</v>
      </c>
      <c r="D35" s="12">
        <v>0</v>
      </c>
      <c r="E35" s="12">
        <v>0</v>
      </c>
      <c r="F35" s="3">
        <v>7.86</v>
      </c>
      <c r="G35" s="14">
        <f>(F35-F36)/F36</f>
        <v>3.0725388601036272</v>
      </c>
      <c r="H35" s="14">
        <f>F35/$F$72</f>
        <v>3.7642055658520466E-4</v>
      </c>
      <c r="I35" s="3">
        <v>5.93</v>
      </c>
    </row>
    <row r="36" spans="1:9" x14ac:dyDescent="0.3">
      <c r="A36" s="3" t="s">
        <v>11</v>
      </c>
      <c r="B36" s="3">
        <v>0.46</v>
      </c>
      <c r="C36" s="3">
        <v>1.47</v>
      </c>
      <c r="D36" s="12">
        <v>0</v>
      </c>
      <c r="E36" s="12">
        <v>0</v>
      </c>
      <c r="F36" s="3">
        <v>1.93</v>
      </c>
      <c r="G36" s="3"/>
      <c r="H36" s="3"/>
      <c r="I36" s="3"/>
    </row>
    <row r="37" spans="1:9" x14ac:dyDescent="0.3">
      <c r="A37" s="3" t="s">
        <v>26</v>
      </c>
      <c r="B37" s="3">
        <v>63.17</v>
      </c>
      <c r="C37" s="3">
        <v>425.24</v>
      </c>
      <c r="D37" s="12">
        <v>0</v>
      </c>
      <c r="E37" s="3">
        <v>22.42</v>
      </c>
      <c r="F37" s="3">
        <v>510.83</v>
      </c>
      <c r="G37" s="14">
        <f>(F37-F38)/F38</f>
        <v>8.7034239141999828E-2</v>
      </c>
      <c r="H37" s="14">
        <f>F37/$F$72</f>
        <v>2.4463983832114514E-2</v>
      </c>
      <c r="I37" s="3">
        <v>40.9</v>
      </c>
    </row>
    <row r="38" spans="1:9" x14ac:dyDescent="0.3">
      <c r="A38" s="3" t="s">
        <v>11</v>
      </c>
      <c r="B38" s="3">
        <v>51.83</v>
      </c>
      <c r="C38" s="3">
        <v>398.47</v>
      </c>
      <c r="D38" s="12">
        <v>0</v>
      </c>
      <c r="E38" s="3">
        <v>19.63</v>
      </c>
      <c r="F38" s="3">
        <v>469.93</v>
      </c>
      <c r="G38" s="3"/>
      <c r="H38" s="3"/>
      <c r="I38" s="3"/>
    </row>
    <row r="39" spans="1:9" x14ac:dyDescent="0.3">
      <c r="A39" s="3" t="s">
        <v>27</v>
      </c>
      <c r="B39" s="3">
        <v>29.03</v>
      </c>
      <c r="C39" s="3">
        <v>140.76</v>
      </c>
      <c r="D39" s="12">
        <v>0</v>
      </c>
      <c r="E39" s="3">
        <v>0.96</v>
      </c>
      <c r="F39" s="3">
        <v>170.75</v>
      </c>
      <c r="G39" s="14">
        <f>(F39-F40)/F40</f>
        <v>0.93090580119868804</v>
      </c>
      <c r="H39" s="14">
        <f>F39/$F$72</f>
        <v>8.1773295212371113E-3</v>
      </c>
      <c r="I39" s="3">
        <v>82.32</v>
      </c>
    </row>
    <row r="40" spans="1:9" x14ac:dyDescent="0.3">
      <c r="A40" s="3" t="s">
        <v>11</v>
      </c>
      <c r="B40" s="3">
        <v>31.18</v>
      </c>
      <c r="C40" s="3">
        <v>56.59</v>
      </c>
      <c r="D40" s="12">
        <v>0</v>
      </c>
      <c r="E40" s="3">
        <v>0.66</v>
      </c>
      <c r="F40" s="3">
        <v>88.43</v>
      </c>
      <c r="G40" s="3"/>
      <c r="H40" s="3"/>
      <c r="I40" s="3"/>
    </row>
    <row r="41" spans="1:9" x14ac:dyDescent="0.3">
      <c r="A41" s="3" t="s">
        <v>28</v>
      </c>
      <c r="B41" s="3">
        <v>63.84</v>
      </c>
      <c r="C41" s="3">
        <v>331.24</v>
      </c>
      <c r="D41" s="12">
        <v>0</v>
      </c>
      <c r="E41" s="3">
        <v>0.28000000000000003</v>
      </c>
      <c r="F41" s="3">
        <v>395.36</v>
      </c>
      <c r="G41" s="14">
        <f>(F41-F42)/F42</f>
        <v>1.7814849140150385E-2</v>
      </c>
      <c r="H41" s="14">
        <f>F41/$F$72</f>
        <v>1.8934049777547902E-2</v>
      </c>
      <c r="I41" s="3">
        <v>6.92</v>
      </c>
    </row>
    <row r="42" spans="1:9" x14ac:dyDescent="0.3">
      <c r="A42" s="3" t="s">
        <v>11</v>
      </c>
      <c r="B42" s="3">
        <v>76.650000000000006</v>
      </c>
      <c r="C42" s="3">
        <v>311.57</v>
      </c>
      <c r="D42" s="12">
        <v>0</v>
      </c>
      <c r="E42" s="3">
        <v>0.22</v>
      </c>
      <c r="F42" s="3">
        <v>388.44</v>
      </c>
      <c r="G42" s="3"/>
      <c r="H42" s="3"/>
      <c r="I42" s="3"/>
    </row>
    <row r="43" spans="1:9" x14ac:dyDescent="0.3">
      <c r="A43" s="3" t="s">
        <v>29</v>
      </c>
      <c r="B43" s="3">
        <v>0.45</v>
      </c>
      <c r="C43" s="12">
        <v>0</v>
      </c>
      <c r="D43" s="12">
        <v>0</v>
      </c>
      <c r="E43" s="12">
        <v>0</v>
      </c>
      <c r="F43" s="3">
        <v>0.45</v>
      </c>
      <c r="G43" s="14">
        <f>(F43-F44)/F44</f>
        <v>-0.24999999999999994</v>
      </c>
      <c r="H43" s="14">
        <f>F43/$F$72</f>
        <v>2.1550795224343778E-5</v>
      </c>
      <c r="I43" s="3">
        <v>-0.15</v>
      </c>
    </row>
    <row r="44" spans="1:9" x14ac:dyDescent="0.3">
      <c r="A44" s="3" t="s">
        <v>11</v>
      </c>
      <c r="B44" s="3">
        <v>0.6</v>
      </c>
      <c r="C44" s="12">
        <v>0</v>
      </c>
      <c r="D44" s="12">
        <v>0</v>
      </c>
      <c r="E44" s="12">
        <v>0</v>
      </c>
      <c r="F44" s="3">
        <v>0.6</v>
      </c>
      <c r="G44" s="3"/>
      <c r="H44" s="3"/>
      <c r="I44" s="3"/>
    </row>
    <row r="45" spans="1:9" x14ac:dyDescent="0.3">
      <c r="A45" s="3" t="s">
        <v>30</v>
      </c>
      <c r="B45" s="3">
        <v>140.55000000000001</v>
      </c>
      <c r="C45" s="3">
        <v>265.60000000000002</v>
      </c>
      <c r="D45" s="12">
        <v>0</v>
      </c>
      <c r="E45" s="3">
        <v>77.42</v>
      </c>
      <c r="F45" s="3">
        <v>483.57</v>
      </c>
      <c r="G45" s="14">
        <f>(F45-F46)/F46</f>
        <v>0.10679544986381627</v>
      </c>
      <c r="H45" s="14">
        <f>F45/$F$72</f>
        <v>2.3158484548079821E-2</v>
      </c>
      <c r="I45" s="3">
        <v>46.66</v>
      </c>
    </row>
    <row r="46" spans="1:9" x14ac:dyDescent="0.3">
      <c r="A46" s="3" t="s">
        <v>11</v>
      </c>
      <c r="B46" s="3">
        <v>107.4</v>
      </c>
      <c r="C46" s="3">
        <v>268.47000000000003</v>
      </c>
      <c r="D46" s="12">
        <v>0</v>
      </c>
      <c r="E46" s="3">
        <v>61.04</v>
      </c>
      <c r="F46" s="3">
        <v>436.91</v>
      </c>
      <c r="G46" s="3"/>
      <c r="H46" s="3"/>
      <c r="I46" s="3"/>
    </row>
    <row r="47" spans="1:9" x14ac:dyDescent="0.3">
      <c r="A47" s="3" t="s">
        <v>31</v>
      </c>
      <c r="B47" s="3">
        <v>498.6</v>
      </c>
      <c r="C47" s="3">
        <v>3030.91</v>
      </c>
      <c r="D47" s="3">
        <v>654.23</v>
      </c>
      <c r="E47" s="3">
        <v>1.92</v>
      </c>
      <c r="F47" s="3">
        <v>4185.66</v>
      </c>
      <c r="G47" s="14">
        <f>(F47-F48)/F48</f>
        <v>4.6315600017998226E-2</v>
      </c>
      <c r="H47" s="14">
        <f>F47/$F$72</f>
        <v>0.20045400341939282</v>
      </c>
      <c r="I47" s="3">
        <v>185.28</v>
      </c>
    </row>
    <row r="48" spans="1:9" x14ac:dyDescent="0.3">
      <c r="A48" s="3" t="s">
        <v>11</v>
      </c>
      <c r="B48" s="3">
        <v>417.89</v>
      </c>
      <c r="C48" s="3">
        <v>2887.41</v>
      </c>
      <c r="D48" s="3">
        <v>694.81</v>
      </c>
      <c r="E48" s="3">
        <v>0.27</v>
      </c>
      <c r="F48" s="3">
        <v>4000.38</v>
      </c>
      <c r="G48" s="3"/>
      <c r="H48" s="3"/>
      <c r="I48" s="3"/>
    </row>
    <row r="49" spans="1:9" x14ac:dyDescent="0.3">
      <c r="A49" s="3" t="s">
        <v>32</v>
      </c>
      <c r="B49" s="3">
        <v>279.32</v>
      </c>
      <c r="C49" s="3">
        <v>1247.3699999999999</v>
      </c>
      <c r="D49" s="3">
        <v>0.08</v>
      </c>
      <c r="E49" s="3">
        <v>0.99</v>
      </c>
      <c r="F49" s="3">
        <v>1527.76</v>
      </c>
      <c r="G49" s="14">
        <f>(F49-F50)/F50</f>
        <v>7.3355112937787681E-2</v>
      </c>
      <c r="H49" s="14">
        <f>F49/$F$72</f>
        <v>7.3165428693207663E-2</v>
      </c>
      <c r="I49" s="3">
        <v>104.41</v>
      </c>
    </row>
    <row r="50" spans="1:9" x14ac:dyDescent="0.3">
      <c r="A50" s="3" t="s">
        <v>11</v>
      </c>
      <c r="B50" s="3">
        <v>277.36</v>
      </c>
      <c r="C50" s="3">
        <v>996.84</v>
      </c>
      <c r="D50" s="3">
        <v>148</v>
      </c>
      <c r="E50" s="3">
        <v>1.1499999999999999</v>
      </c>
      <c r="F50" s="3">
        <v>1423.35</v>
      </c>
      <c r="G50" s="3"/>
      <c r="H50" s="3"/>
      <c r="I50" s="3"/>
    </row>
    <row r="51" spans="1:9" x14ac:dyDescent="0.3">
      <c r="A51" s="3" t="s">
        <v>33</v>
      </c>
      <c r="B51" s="3">
        <v>262.73</v>
      </c>
      <c r="C51" s="3">
        <v>1097.06</v>
      </c>
      <c r="D51" s="3">
        <v>416.38</v>
      </c>
      <c r="E51" s="3">
        <v>1.34</v>
      </c>
      <c r="F51" s="3">
        <v>1777.51</v>
      </c>
      <c r="G51" s="14">
        <f>(F51-F52)/F52</f>
        <v>0.10001237700352737</v>
      </c>
      <c r="H51" s="14">
        <f>F51/$F$72</f>
        <v>8.5126120042718453E-2</v>
      </c>
      <c r="I51" s="3">
        <v>161.61000000000001</v>
      </c>
    </row>
    <row r="52" spans="1:9" x14ac:dyDescent="0.3">
      <c r="A52" s="3" t="s">
        <v>11</v>
      </c>
      <c r="B52" s="3">
        <v>222.23</v>
      </c>
      <c r="C52" s="3">
        <v>981.57</v>
      </c>
      <c r="D52" s="3">
        <v>410.91</v>
      </c>
      <c r="E52" s="3">
        <v>1.19</v>
      </c>
      <c r="F52" s="3">
        <v>1615.9</v>
      </c>
      <c r="G52" s="3"/>
      <c r="H52" s="3"/>
      <c r="I52" s="3"/>
    </row>
    <row r="53" spans="1:9" x14ac:dyDescent="0.3">
      <c r="A53" s="3" t="s">
        <v>34</v>
      </c>
      <c r="B53" s="3">
        <v>14.43</v>
      </c>
      <c r="C53" s="3">
        <v>86.68</v>
      </c>
      <c r="D53" s="3">
        <v>1.28</v>
      </c>
      <c r="E53" s="3">
        <v>2.38</v>
      </c>
      <c r="F53" s="3">
        <v>104.77</v>
      </c>
      <c r="G53" s="14">
        <f>(F53-F54)/F54</f>
        <v>2.0553282680693546E-2</v>
      </c>
      <c r="H53" s="14">
        <f>F53/$F$72</f>
        <v>5.0175040347877724E-3</v>
      </c>
      <c r="I53" s="3">
        <v>2.11</v>
      </c>
    </row>
    <row r="54" spans="1:9" x14ac:dyDescent="0.3">
      <c r="A54" s="3" t="s">
        <v>11</v>
      </c>
      <c r="B54" s="3">
        <v>15.58</v>
      </c>
      <c r="C54" s="3">
        <v>87.07</v>
      </c>
      <c r="D54" s="12">
        <v>0</v>
      </c>
      <c r="E54" s="3">
        <v>0.01</v>
      </c>
      <c r="F54" s="3">
        <v>102.66</v>
      </c>
      <c r="G54" s="3"/>
      <c r="H54" s="3"/>
      <c r="I54" s="3"/>
    </row>
    <row r="55" spans="1:9" x14ac:dyDescent="0.3">
      <c r="A55" s="4" t="s">
        <v>35</v>
      </c>
      <c r="B55" s="13">
        <f t="shared" ref="B55:F56" si="0">SUM(B5+B7+B9+B11+B13+B15+B17+B19+B21+B23+B25+B27+B29+B31+B33+B35+B37+B39+B41+B43+B45+B47+B49+B51+B53)</f>
        <v>2850.9900000000002</v>
      </c>
      <c r="C55" s="13">
        <f t="shared" si="0"/>
        <v>11367.15</v>
      </c>
      <c r="D55" s="13">
        <f t="shared" si="0"/>
        <v>1262.1400000000001</v>
      </c>
      <c r="E55" s="13">
        <f t="shared" si="0"/>
        <v>220.99</v>
      </c>
      <c r="F55" s="13">
        <f t="shared" si="0"/>
        <v>15701.27</v>
      </c>
      <c r="G55" s="10">
        <f>(F55-F56)/F56</f>
        <v>0.1384876306435778</v>
      </c>
      <c r="H55" s="10">
        <f>F55/$F$72</f>
        <v>0.75194412118251608</v>
      </c>
      <c r="I55" s="4">
        <v>1909.93</v>
      </c>
    </row>
    <row r="56" spans="1:9" x14ac:dyDescent="0.3">
      <c r="A56" s="3" t="s">
        <v>36</v>
      </c>
      <c r="B56" s="12">
        <f t="shared" si="0"/>
        <v>2523.69</v>
      </c>
      <c r="C56" s="12">
        <f t="shared" si="0"/>
        <v>9634.2099999999991</v>
      </c>
      <c r="D56" s="12">
        <f t="shared" si="0"/>
        <v>1443.77</v>
      </c>
      <c r="E56" s="12">
        <f t="shared" si="0"/>
        <v>189.67000000000002</v>
      </c>
      <c r="F56" s="12">
        <f t="shared" si="0"/>
        <v>13791.34</v>
      </c>
      <c r="G56" s="3"/>
      <c r="H56" s="3"/>
      <c r="I56" s="3"/>
    </row>
    <row r="57" spans="1:9" x14ac:dyDescent="0.3">
      <c r="A57" s="4" t="s">
        <v>37</v>
      </c>
      <c r="B57" s="10">
        <f t="shared" ref="B57:F57" si="1">(B55-B56)/B56</f>
        <v>0.12969104763263323</v>
      </c>
      <c r="C57" s="10">
        <f t="shared" si="1"/>
        <v>0.17987359627826263</v>
      </c>
      <c r="D57" s="10">
        <f t="shared" si="1"/>
        <v>-0.12580258628451893</v>
      </c>
      <c r="E57" s="10">
        <f t="shared" si="1"/>
        <v>0.16512890810354822</v>
      </c>
      <c r="F57" s="10">
        <f t="shared" si="1"/>
        <v>0.1384876306435778</v>
      </c>
      <c r="G57" s="3"/>
      <c r="H57" s="3"/>
      <c r="I57" s="3"/>
    </row>
    <row r="58" spans="1:9" x14ac:dyDescent="0.3">
      <c r="A58" s="4" t="s">
        <v>38</v>
      </c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 t="s">
        <v>39</v>
      </c>
      <c r="B59" s="3">
        <v>634.03</v>
      </c>
      <c r="C59" s="3">
        <v>293.67</v>
      </c>
      <c r="D59" s="12">
        <v>0</v>
      </c>
      <c r="E59" s="3">
        <v>4.41</v>
      </c>
      <c r="F59" s="3">
        <v>932.11</v>
      </c>
      <c r="G59" s="14">
        <f>(F59-F60)/F60</f>
        <v>0.30001394700139472</v>
      </c>
      <c r="H59" s="14">
        <f>F59/$F$72</f>
        <v>4.463935941458462E-2</v>
      </c>
      <c r="I59" s="3">
        <v>215.11</v>
      </c>
    </row>
    <row r="60" spans="1:9" x14ac:dyDescent="0.3">
      <c r="A60" s="3" t="s">
        <v>11</v>
      </c>
      <c r="B60" s="3">
        <v>481.47</v>
      </c>
      <c r="C60" s="3">
        <v>233.28</v>
      </c>
      <c r="D60" s="12">
        <v>0</v>
      </c>
      <c r="E60" s="3">
        <v>2.25</v>
      </c>
      <c r="F60" s="3">
        <v>717</v>
      </c>
      <c r="G60" s="3"/>
      <c r="H60" s="3"/>
      <c r="I60" s="3"/>
    </row>
    <row r="61" spans="1:9" x14ac:dyDescent="0.3">
      <c r="A61" s="3" t="s">
        <v>40</v>
      </c>
      <c r="B61" s="3">
        <v>204.21</v>
      </c>
      <c r="C61" s="3">
        <v>356.2</v>
      </c>
      <c r="D61" s="12">
        <v>0</v>
      </c>
      <c r="E61" s="3">
        <v>10.4</v>
      </c>
      <c r="F61" s="3">
        <v>570.80999999999995</v>
      </c>
      <c r="G61" s="14">
        <f>(F61-F62)/F62</f>
        <v>0.42527903318434901</v>
      </c>
      <c r="H61" s="14">
        <f>F61/$F$72</f>
        <v>2.7336465382239265E-2</v>
      </c>
      <c r="I61" s="3">
        <v>170.32</v>
      </c>
    </row>
    <row r="62" spans="1:9" x14ac:dyDescent="0.3">
      <c r="A62" s="3" t="s">
        <v>11</v>
      </c>
      <c r="B62" s="3">
        <v>128.01</v>
      </c>
      <c r="C62" s="3">
        <v>264.13</v>
      </c>
      <c r="D62" s="12">
        <v>0</v>
      </c>
      <c r="E62" s="3">
        <v>8.35</v>
      </c>
      <c r="F62" s="3">
        <v>400.49</v>
      </c>
      <c r="G62" s="3"/>
      <c r="H62" s="3"/>
      <c r="I62" s="3"/>
    </row>
    <row r="63" spans="1:9" x14ac:dyDescent="0.3">
      <c r="A63" s="3" t="s">
        <v>41</v>
      </c>
      <c r="B63" s="3">
        <v>692.32</v>
      </c>
      <c r="C63" s="3">
        <v>530.49</v>
      </c>
      <c r="D63" s="12">
        <v>0</v>
      </c>
      <c r="E63" s="3">
        <v>27.44</v>
      </c>
      <c r="F63" s="3">
        <v>1250.25</v>
      </c>
      <c r="G63" s="14">
        <f>(F63-F64)/F64</f>
        <v>0.36433575590912065</v>
      </c>
      <c r="H63" s="14">
        <f>F63/$F$72</f>
        <v>5.9875292731635124E-2</v>
      </c>
      <c r="I63" s="3">
        <v>333.87</v>
      </c>
    </row>
    <row r="64" spans="1:9" x14ac:dyDescent="0.3">
      <c r="A64" s="3" t="s">
        <v>11</v>
      </c>
      <c r="B64" s="3">
        <v>478.52</v>
      </c>
      <c r="C64" s="3">
        <v>410.12</v>
      </c>
      <c r="D64" s="12">
        <v>0</v>
      </c>
      <c r="E64" s="3">
        <v>27.74</v>
      </c>
      <c r="F64" s="3">
        <v>916.38</v>
      </c>
      <c r="G64" s="3"/>
      <c r="H64" s="3"/>
      <c r="I64" s="3"/>
    </row>
    <row r="65" spans="1:9" x14ac:dyDescent="0.3">
      <c r="A65" s="3" t="s">
        <v>42</v>
      </c>
      <c r="B65" s="3">
        <v>113.51</v>
      </c>
      <c r="C65" s="3">
        <v>162.19</v>
      </c>
      <c r="D65" s="12">
        <v>0</v>
      </c>
      <c r="E65" s="3">
        <v>0.3</v>
      </c>
      <c r="F65" s="3">
        <v>276</v>
      </c>
      <c r="G65" s="14">
        <f>(F65-F66)/F66</f>
        <v>0.14399403133548871</v>
      </c>
      <c r="H65" s="14">
        <f>F65/$F$72</f>
        <v>1.3217821070930849E-2</v>
      </c>
      <c r="I65" s="3">
        <v>34.74</v>
      </c>
    </row>
    <row r="66" spans="1:9" x14ac:dyDescent="0.3">
      <c r="A66" s="3" t="s">
        <v>11</v>
      </c>
      <c r="B66" s="3">
        <v>96.43</v>
      </c>
      <c r="C66" s="3">
        <v>144.6</v>
      </c>
      <c r="D66" s="12">
        <v>0</v>
      </c>
      <c r="E66" s="3">
        <v>0.23</v>
      </c>
      <c r="F66" s="3">
        <v>241.26</v>
      </c>
      <c r="G66" s="3"/>
      <c r="H66" s="3"/>
      <c r="I66" s="3"/>
    </row>
    <row r="67" spans="1:9" x14ac:dyDescent="0.3">
      <c r="A67" s="3" t="s">
        <v>43</v>
      </c>
      <c r="B67" s="3">
        <v>1942.35</v>
      </c>
      <c r="C67" s="3">
        <v>206.1</v>
      </c>
      <c r="D67" s="12">
        <v>0</v>
      </c>
      <c r="E67" s="3">
        <v>2.0099999999999998</v>
      </c>
      <c r="F67" s="3">
        <v>2150.46</v>
      </c>
      <c r="G67" s="14">
        <f>(F67-F68)/F68</f>
        <v>0.195224570783844</v>
      </c>
      <c r="H67" s="14">
        <f>F67/$F$72</f>
        <v>0.10298694021809404</v>
      </c>
      <c r="I67" s="3">
        <v>351.25</v>
      </c>
    </row>
    <row r="68" spans="1:9" x14ac:dyDescent="0.3">
      <c r="A68" s="3" t="s">
        <v>11</v>
      </c>
      <c r="B68" s="3">
        <v>1658.68</v>
      </c>
      <c r="C68" s="3">
        <v>139.36000000000001</v>
      </c>
      <c r="D68" s="12">
        <v>0</v>
      </c>
      <c r="E68" s="3">
        <v>1.17</v>
      </c>
      <c r="F68" s="3">
        <v>1799.21</v>
      </c>
      <c r="G68" s="3"/>
      <c r="H68" s="3"/>
      <c r="I68" s="3"/>
    </row>
    <row r="69" spans="1:9" x14ac:dyDescent="0.3">
      <c r="A69" s="4" t="s">
        <v>44</v>
      </c>
      <c r="B69" s="13">
        <f t="shared" ref="B69:C70" si="2">SUM(B59+B61+B63+B65+B67)</f>
        <v>3586.42</v>
      </c>
      <c r="C69" s="13">
        <f t="shared" si="2"/>
        <v>1548.65</v>
      </c>
      <c r="D69" s="13">
        <v>0</v>
      </c>
      <c r="E69" s="13">
        <f t="shared" ref="E69:F70" si="3">SUM(E59+E61+E63+E65+E67)</f>
        <v>44.559999999999995</v>
      </c>
      <c r="F69" s="13">
        <f t="shared" si="3"/>
        <v>5179.63</v>
      </c>
      <c r="G69" s="10">
        <f>(F69-F70)/F70</f>
        <v>0.27128074731122093</v>
      </c>
      <c r="H69" s="10">
        <f>F69/$F$72</f>
        <v>0.24805587881748392</v>
      </c>
      <c r="I69" s="13">
        <f t="shared" ref="I69" si="4">SUM(I59+I61+I63+I65+I67)</f>
        <v>1105.29</v>
      </c>
    </row>
    <row r="70" spans="1:9" x14ac:dyDescent="0.3">
      <c r="A70" s="3" t="s">
        <v>36</v>
      </c>
      <c r="B70" s="12">
        <f t="shared" si="2"/>
        <v>2843.11</v>
      </c>
      <c r="C70" s="12">
        <f t="shared" si="2"/>
        <v>1191.4899999999998</v>
      </c>
      <c r="D70" s="12">
        <v>0</v>
      </c>
      <c r="E70" s="12">
        <f t="shared" si="3"/>
        <v>39.739999999999995</v>
      </c>
      <c r="F70" s="12">
        <f t="shared" si="3"/>
        <v>4074.34</v>
      </c>
      <c r="G70" s="3"/>
      <c r="H70" s="3"/>
      <c r="I70" s="3"/>
    </row>
    <row r="71" spans="1:9" x14ac:dyDescent="0.3">
      <c r="A71" s="3" t="s">
        <v>37</v>
      </c>
      <c r="B71" s="14">
        <f>(B69-B70)/B70</f>
        <v>0.26144257520813474</v>
      </c>
      <c r="C71" s="14">
        <f>(C69-C70)/C70</f>
        <v>0.2997591251290404</v>
      </c>
      <c r="D71" s="12">
        <v>0</v>
      </c>
      <c r="E71" s="14">
        <f>(E69-E70)/E70</f>
        <v>0.12128837443381985</v>
      </c>
      <c r="F71" s="14">
        <f>(F69-F70)/F70</f>
        <v>0.27128074731122093</v>
      </c>
      <c r="G71" s="3"/>
      <c r="H71" s="3"/>
      <c r="I71" s="3"/>
    </row>
    <row r="72" spans="1:9" x14ac:dyDescent="0.3">
      <c r="A72" s="4" t="s">
        <v>45</v>
      </c>
      <c r="B72" s="13">
        <f>SUM(B55+B69)</f>
        <v>6437.41</v>
      </c>
      <c r="C72" s="13">
        <f t="shared" ref="C72:F72" si="5">SUM(C55+C69)</f>
        <v>12915.8</v>
      </c>
      <c r="D72" s="13">
        <f t="shared" si="5"/>
        <v>1262.1400000000001</v>
      </c>
      <c r="E72" s="13">
        <f t="shared" si="5"/>
        <v>265.55</v>
      </c>
      <c r="F72" s="13">
        <f t="shared" si="5"/>
        <v>20880.900000000001</v>
      </c>
      <c r="G72" s="10">
        <f>(F72-F73)/F73</f>
        <v>0.16877163365738115</v>
      </c>
      <c r="H72" s="10">
        <f>F72/$F$72</f>
        <v>1</v>
      </c>
      <c r="I72" s="13">
        <f t="shared" ref="I72" si="6">SUM(I55+I69)</f>
        <v>3015.2200000000003</v>
      </c>
    </row>
    <row r="73" spans="1:9" x14ac:dyDescent="0.3">
      <c r="A73" s="3" t="s">
        <v>36</v>
      </c>
      <c r="B73" s="18">
        <f>SUM(B56+B70)</f>
        <v>5366.8</v>
      </c>
      <c r="C73" s="18">
        <f>SUM(C56+C70)</f>
        <v>10825.699999999999</v>
      </c>
      <c r="D73" s="18">
        <f>SUM(D56+D70)</f>
        <v>1443.77</v>
      </c>
      <c r="E73" s="18">
        <f>SUM(E56+E70)</f>
        <v>229.41000000000003</v>
      </c>
      <c r="F73" s="18">
        <f>SUM(F56+F70)</f>
        <v>17865.68</v>
      </c>
      <c r="G73" s="3"/>
      <c r="H73" s="3"/>
      <c r="I73" s="3"/>
    </row>
    <row r="74" spans="1:9" x14ac:dyDescent="0.3">
      <c r="A74" s="3" t="s">
        <v>37</v>
      </c>
      <c r="B74" s="14">
        <f t="shared" ref="B74:F74" si="7">(B72-B73)/B73</f>
        <v>0.19948759037042552</v>
      </c>
      <c r="C74" s="14">
        <f t="shared" si="7"/>
        <v>0.19306834661961819</v>
      </c>
      <c r="D74" s="14">
        <f t="shared" si="7"/>
        <v>-0.12580258628451893</v>
      </c>
      <c r="E74" s="14">
        <f t="shared" si="7"/>
        <v>0.15753454513752663</v>
      </c>
      <c r="F74" s="14">
        <f t="shared" si="7"/>
        <v>0.16877163365738115</v>
      </c>
      <c r="G74" s="3"/>
      <c r="H74" s="3"/>
      <c r="I74" s="3"/>
    </row>
    <row r="75" spans="1:9" x14ac:dyDescent="0.3">
      <c r="A75" s="3" t="s">
        <v>46</v>
      </c>
      <c r="B75" s="14">
        <f>B72/$F$72</f>
        <v>0.30829178818920638</v>
      </c>
      <c r="C75" s="14">
        <f t="shared" ref="C75:F75" si="8">C72/$F$72</f>
        <v>0.61854613546350967</v>
      </c>
      <c r="D75" s="14">
        <f t="shared" si="8"/>
        <v>6.0444712632118348E-2</v>
      </c>
      <c r="E75" s="14">
        <f t="shared" si="8"/>
        <v>1.2717363715165533E-2</v>
      </c>
      <c r="F75" s="14">
        <f t="shared" si="8"/>
        <v>1</v>
      </c>
      <c r="G75" s="3"/>
      <c r="H75" s="3"/>
      <c r="I75" s="3"/>
    </row>
    <row r="76" spans="1:9" x14ac:dyDescent="0.3">
      <c r="A76" s="3" t="s">
        <v>47</v>
      </c>
      <c r="B76" s="14">
        <f>B73/$F$73</f>
        <v>0.30039718611326299</v>
      </c>
      <c r="C76" s="14">
        <f t="shared" ref="C76:G76" si="9">C73/$F$73</f>
        <v>0.60594950765937816</v>
      </c>
      <c r="D76" s="14">
        <f t="shared" si="9"/>
        <v>8.0812485167091316E-2</v>
      </c>
      <c r="E76" s="14">
        <f t="shared" si="9"/>
        <v>1.2840821060267509E-2</v>
      </c>
      <c r="F76" s="14">
        <f t="shared" si="9"/>
        <v>1</v>
      </c>
      <c r="G76" s="14"/>
      <c r="H76" s="3"/>
      <c r="I76" s="3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workbookViewId="0">
      <selection activeCell="M7" sqref="M7"/>
    </sheetView>
  </sheetViews>
  <sheetFormatPr defaultRowHeight="14.4" x14ac:dyDescent="0.3"/>
  <cols>
    <col min="1" max="1" width="38.21875" customWidth="1"/>
    <col min="2" max="2" width="14" customWidth="1"/>
    <col min="5" max="5" width="10.5546875" customWidth="1"/>
    <col min="6" max="6" width="11.109375" customWidth="1"/>
  </cols>
  <sheetData>
    <row r="1" spans="1:9" s="13" customFormat="1" x14ac:dyDescent="0.3"/>
    <row r="2" spans="1:9" ht="37.799999999999997" customHeigh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</row>
    <row r="3" spans="1:9" ht="57.6" x14ac:dyDescent="0.3">
      <c r="A3" s="2"/>
      <c r="B3" s="2" t="s">
        <v>48</v>
      </c>
      <c r="C3" s="2" t="s">
        <v>49</v>
      </c>
      <c r="D3" s="2" t="s">
        <v>50</v>
      </c>
      <c r="E3" s="2" t="s">
        <v>51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4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12">
        <v>0</v>
      </c>
      <c r="C5" s="12">
        <v>0</v>
      </c>
      <c r="D5" s="12">
        <v>0</v>
      </c>
      <c r="E5" s="3">
        <v>11.33</v>
      </c>
      <c r="F5" s="3">
        <v>11.33</v>
      </c>
      <c r="G5" s="14">
        <f>(F5-F6)/F6</f>
        <v>-0.42428861788617883</v>
      </c>
      <c r="H5" s="14">
        <f>F5/$F$55</f>
        <v>8.9867142573864748E-3</v>
      </c>
      <c r="I5" s="3">
        <v>-8.35</v>
      </c>
    </row>
    <row r="6" spans="1:9" x14ac:dyDescent="0.3">
      <c r="A6" s="3" t="s">
        <v>11</v>
      </c>
      <c r="B6" s="12">
        <v>0</v>
      </c>
      <c r="C6" s="12">
        <v>0</v>
      </c>
      <c r="D6" s="12">
        <v>0</v>
      </c>
      <c r="E6" s="3">
        <v>19.68</v>
      </c>
      <c r="F6" s="3">
        <v>19.68</v>
      </c>
      <c r="G6" s="3"/>
      <c r="H6" s="3"/>
      <c r="I6" s="3"/>
    </row>
    <row r="7" spans="1:9" x14ac:dyDescent="0.3">
      <c r="A7" s="3" t="s">
        <v>12</v>
      </c>
      <c r="B7" s="3">
        <v>14.72</v>
      </c>
      <c r="C7" s="3">
        <v>0.2</v>
      </c>
      <c r="D7" s="3">
        <v>21.38</v>
      </c>
      <c r="E7" s="3">
        <v>119.31</v>
      </c>
      <c r="F7" s="3">
        <v>155.61000000000001</v>
      </c>
      <c r="G7" s="14">
        <f>(F7-F8)/F8</f>
        <v>0.51489485981308425</v>
      </c>
      <c r="H7" s="14">
        <f>F7/$F$55</f>
        <v>0.12342653182629386</v>
      </c>
      <c r="I7" s="3">
        <v>52.89</v>
      </c>
    </row>
    <row r="8" spans="1:9" x14ac:dyDescent="0.3">
      <c r="A8" s="3" t="s">
        <v>11</v>
      </c>
      <c r="B8" s="3">
        <v>12.73</v>
      </c>
      <c r="C8" s="3">
        <v>0.14000000000000001</v>
      </c>
      <c r="D8" s="3">
        <v>19.43</v>
      </c>
      <c r="E8" s="3">
        <v>70.42</v>
      </c>
      <c r="F8" s="3">
        <v>102.72</v>
      </c>
      <c r="G8" s="3"/>
      <c r="H8" s="3"/>
      <c r="I8" s="3"/>
    </row>
    <row r="9" spans="1:9" x14ac:dyDescent="0.3">
      <c r="A9" s="3" t="s">
        <v>13</v>
      </c>
      <c r="B9" s="3">
        <v>1.56</v>
      </c>
      <c r="C9" s="3">
        <v>2.9</v>
      </c>
      <c r="D9" s="3">
        <v>0.73</v>
      </c>
      <c r="E9" s="12">
        <v>0</v>
      </c>
      <c r="F9" s="3">
        <v>5.19</v>
      </c>
      <c r="G9" s="14">
        <f>(F9-F10)/F10</f>
        <v>0.2975000000000001</v>
      </c>
      <c r="H9" s="14">
        <f>F9/$F$55</f>
        <v>4.1165972635336103E-3</v>
      </c>
      <c r="I9" s="3">
        <v>1.19</v>
      </c>
    </row>
    <row r="10" spans="1:9" x14ac:dyDescent="0.3">
      <c r="A10" s="3" t="s">
        <v>11</v>
      </c>
      <c r="B10" s="3">
        <v>1.58</v>
      </c>
      <c r="C10" s="3">
        <v>1.76</v>
      </c>
      <c r="D10" s="3">
        <v>0.66</v>
      </c>
      <c r="E10" s="12">
        <v>0</v>
      </c>
      <c r="F10" s="3">
        <v>4</v>
      </c>
      <c r="G10" s="3"/>
      <c r="H10" s="3"/>
      <c r="I10" s="3"/>
    </row>
    <row r="11" spans="1:9" x14ac:dyDescent="0.3">
      <c r="A11" s="3" t="s">
        <v>72</v>
      </c>
      <c r="B11" s="3">
        <v>0.02</v>
      </c>
      <c r="C11" s="12">
        <v>0</v>
      </c>
      <c r="D11" s="12">
        <v>0</v>
      </c>
      <c r="E11" s="12">
        <v>0</v>
      </c>
      <c r="F11" s="3">
        <v>0.02</v>
      </c>
      <c r="G11" s="12">
        <v>0</v>
      </c>
      <c r="H11" s="12">
        <v>0</v>
      </c>
      <c r="I11" s="3">
        <v>0.02</v>
      </c>
    </row>
    <row r="12" spans="1:9" x14ac:dyDescent="0.3">
      <c r="A12" s="3" t="s">
        <v>11</v>
      </c>
      <c r="B12" s="12">
        <v>0</v>
      </c>
      <c r="C12" s="12">
        <v>0</v>
      </c>
      <c r="D12" s="12">
        <v>0</v>
      </c>
      <c r="E12" s="12">
        <v>0</v>
      </c>
      <c r="F12" s="3">
        <v>0</v>
      </c>
      <c r="G12" s="3"/>
      <c r="H12" s="3"/>
      <c r="I12" s="3"/>
    </row>
    <row r="13" spans="1:9" x14ac:dyDescent="0.3">
      <c r="A13" s="3" t="s">
        <v>14</v>
      </c>
      <c r="B13" s="3">
        <v>7.17</v>
      </c>
      <c r="C13" s="3">
        <v>0.05</v>
      </c>
      <c r="D13" s="3">
        <v>4.08</v>
      </c>
      <c r="E13" s="12">
        <v>0</v>
      </c>
      <c r="F13" s="3">
        <v>11.3</v>
      </c>
      <c r="G13" s="14">
        <f>(F13-F14)/F14</f>
        <v>-0.10812943962115226</v>
      </c>
      <c r="H13" s="14">
        <f>F13/$F$55</f>
        <v>8.962918897481657E-3</v>
      </c>
      <c r="I13" s="3">
        <v>-1.37</v>
      </c>
    </row>
    <row r="14" spans="1:9" x14ac:dyDescent="0.3">
      <c r="A14" s="3" t="s">
        <v>11</v>
      </c>
      <c r="B14" s="3">
        <v>7.49</v>
      </c>
      <c r="C14" s="3">
        <v>0.05</v>
      </c>
      <c r="D14" s="3">
        <v>5.13</v>
      </c>
      <c r="E14" s="12">
        <v>0</v>
      </c>
      <c r="F14" s="3">
        <v>12.67</v>
      </c>
      <c r="G14" s="3"/>
      <c r="H14" s="3"/>
      <c r="I14" s="3"/>
    </row>
    <row r="15" spans="1:9" x14ac:dyDescent="0.3">
      <c r="A15" s="3" t="s">
        <v>15</v>
      </c>
      <c r="B15" s="3">
        <v>11.82</v>
      </c>
      <c r="C15" s="3">
        <v>0.05</v>
      </c>
      <c r="D15" s="12">
        <v>0</v>
      </c>
      <c r="E15" s="3">
        <v>16.2</v>
      </c>
      <c r="F15" s="3">
        <v>28.07</v>
      </c>
      <c r="G15" s="14">
        <f>(F15-F16)/F16</f>
        <v>0.46274101094319953</v>
      </c>
      <c r="H15" s="14">
        <f>F15/$F$55</f>
        <v>2.2264525084275229E-2</v>
      </c>
      <c r="I15" s="3">
        <v>8.8800000000000008</v>
      </c>
    </row>
    <row r="16" spans="1:9" x14ac:dyDescent="0.3">
      <c r="A16" s="3" t="s">
        <v>11</v>
      </c>
      <c r="B16" s="3">
        <v>8.27</v>
      </c>
      <c r="C16" s="3">
        <v>0.03</v>
      </c>
      <c r="D16" s="12">
        <v>0</v>
      </c>
      <c r="E16" s="3">
        <v>10.89</v>
      </c>
      <c r="F16" s="3">
        <v>19.190000000000001</v>
      </c>
      <c r="G16" s="3"/>
      <c r="H16" s="3"/>
      <c r="I16" s="3"/>
    </row>
    <row r="17" spans="1:9" x14ac:dyDescent="0.3">
      <c r="A17" s="3" t="s">
        <v>16</v>
      </c>
      <c r="B17" s="3">
        <v>5.0199999999999996</v>
      </c>
      <c r="C17" s="3">
        <v>0.41</v>
      </c>
      <c r="D17" s="3">
        <v>0.09</v>
      </c>
      <c r="E17" s="3">
        <v>157.4</v>
      </c>
      <c r="F17" s="3">
        <v>162.91999999999999</v>
      </c>
      <c r="G17" s="14">
        <f>(F17-F18)/F18</f>
        <v>6.1921522617650895E-2</v>
      </c>
      <c r="H17" s="14">
        <f>F17/$F$55</f>
        <v>0.12922466785643463</v>
      </c>
      <c r="I17" s="3">
        <v>9.5</v>
      </c>
    </row>
    <row r="18" spans="1:9" x14ac:dyDescent="0.3">
      <c r="A18" s="3" t="s">
        <v>11</v>
      </c>
      <c r="B18" s="3">
        <v>4.24</v>
      </c>
      <c r="C18" s="3">
        <v>0.37</v>
      </c>
      <c r="D18" s="3">
        <v>0.08</v>
      </c>
      <c r="E18" s="3">
        <v>148.72999999999999</v>
      </c>
      <c r="F18" s="3">
        <v>153.41999999999999</v>
      </c>
      <c r="G18" s="3"/>
      <c r="H18" s="3"/>
      <c r="I18" s="3"/>
    </row>
    <row r="19" spans="1:9" x14ac:dyDescent="0.3">
      <c r="A19" s="3" t="s">
        <v>17</v>
      </c>
      <c r="B19" s="3">
        <v>29.51</v>
      </c>
      <c r="C19" s="3">
        <v>0.17</v>
      </c>
      <c r="D19" s="12">
        <v>0</v>
      </c>
      <c r="E19" s="3">
        <v>218.75</v>
      </c>
      <c r="F19" s="3">
        <v>248.43</v>
      </c>
      <c r="G19" s="14">
        <f>(F19-F20)/F20</f>
        <v>0.31347150259067369</v>
      </c>
      <c r="H19" s="14">
        <f>F19/$F$55</f>
        <v>0.19704937537180248</v>
      </c>
      <c r="I19" s="3">
        <v>59.29</v>
      </c>
    </row>
    <row r="20" spans="1:9" x14ac:dyDescent="0.3">
      <c r="A20" s="3" t="s">
        <v>11</v>
      </c>
      <c r="B20" s="3">
        <v>27.14</v>
      </c>
      <c r="C20" s="3">
        <v>0.13</v>
      </c>
      <c r="D20" s="12">
        <v>0</v>
      </c>
      <c r="E20" s="3">
        <v>161.87</v>
      </c>
      <c r="F20" s="3">
        <v>189.14</v>
      </c>
      <c r="G20" s="3"/>
      <c r="H20" s="3"/>
      <c r="I20" s="3"/>
    </row>
    <row r="21" spans="1:9" x14ac:dyDescent="0.3">
      <c r="A21" s="3" t="s">
        <v>18</v>
      </c>
      <c r="B21" s="3">
        <v>10.3</v>
      </c>
      <c r="C21" s="3">
        <v>12.64</v>
      </c>
      <c r="D21" s="3">
        <v>1.1000000000000001</v>
      </c>
      <c r="E21" s="3">
        <v>28.46</v>
      </c>
      <c r="F21" s="3">
        <v>52.5</v>
      </c>
      <c r="G21" s="14">
        <f>(F21-F22)/F22</f>
        <v>0.22093023255813954</v>
      </c>
      <c r="H21" s="14">
        <f>F21/$F$55</f>
        <v>4.1641879833432476E-2</v>
      </c>
      <c r="I21" s="3">
        <v>9.5</v>
      </c>
    </row>
    <row r="22" spans="1:9" x14ac:dyDescent="0.3">
      <c r="A22" s="3" t="s">
        <v>11</v>
      </c>
      <c r="B22" s="3">
        <v>8.7799999999999994</v>
      </c>
      <c r="C22" s="3">
        <v>13.4</v>
      </c>
      <c r="D22" s="3">
        <v>1.35</v>
      </c>
      <c r="E22" s="3">
        <v>19.47</v>
      </c>
      <c r="F22" s="3">
        <v>43</v>
      </c>
      <c r="G22" s="3"/>
      <c r="H22" s="3"/>
      <c r="I22" s="3"/>
    </row>
    <row r="23" spans="1:9" x14ac:dyDescent="0.3">
      <c r="A23" s="3" t="s">
        <v>19</v>
      </c>
      <c r="B23" s="3">
        <v>0.22</v>
      </c>
      <c r="C23" s="12">
        <v>0</v>
      </c>
      <c r="D23" s="12">
        <v>0</v>
      </c>
      <c r="E23" s="3">
        <v>7.0000000000000007E-2</v>
      </c>
      <c r="F23" s="3">
        <v>0.28999999999999998</v>
      </c>
      <c r="G23" s="14">
        <f>(F23-F24)/F24</f>
        <v>0.31818181818181807</v>
      </c>
      <c r="H23" s="14">
        <f>F23/$F$55</f>
        <v>2.3002181241324604E-4</v>
      </c>
      <c r="I23" s="3">
        <v>7.0000000000000007E-2</v>
      </c>
    </row>
    <row r="24" spans="1:9" x14ac:dyDescent="0.3">
      <c r="A24" s="3" t="s">
        <v>11</v>
      </c>
      <c r="B24" s="3">
        <v>0.19</v>
      </c>
      <c r="C24" s="12">
        <v>0</v>
      </c>
      <c r="D24" s="12">
        <v>0</v>
      </c>
      <c r="E24" s="3">
        <v>0.03</v>
      </c>
      <c r="F24" s="3">
        <v>0.22</v>
      </c>
      <c r="G24" s="3"/>
      <c r="H24" s="3"/>
      <c r="I24" s="3"/>
    </row>
    <row r="25" spans="1:9" x14ac:dyDescent="0.3">
      <c r="A25" s="3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3">
      <c r="A26" s="3" t="s">
        <v>11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/>
      <c r="H26" s="12"/>
      <c r="I26" s="12"/>
    </row>
    <row r="27" spans="1:9" x14ac:dyDescent="0.3">
      <c r="A27" s="3" t="s">
        <v>21</v>
      </c>
      <c r="B27" s="3">
        <v>0.86</v>
      </c>
      <c r="C27" s="12">
        <v>0</v>
      </c>
      <c r="D27" s="12">
        <v>0</v>
      </c>
      <c r="E27" s="3">
        <v>1.85</v>
      </c>
      <c r="F27" s="3">
        <v>2.71</v>
      </c>
      <c r="G27" s="14">
        <f>(F27-F28)/F28</f>
        <v>-0.25549450549450553</v>
      </c>
      <c r="H27" s="14">
        <f>F27/$F$55</f>
        <v>2.1495141780686097E-3</v>
      </c>
      <c r="I27" s="3">
        <v>-0.93</v>
      </c>
    </row>
    <row r="28" spans="1:9" x14ac:dyDescent="0.3">
      <c r="A28" s="3" t="s">
        <v>11</v>
      </c>
      <c r="B28" s="3">
        <v>0.98</v>
      </c>
      <c r="C28" s="3">
        <v>0.01</v>
      </c>
      <c r="D28" s="12">
        <v>0</v>
      </c>
      <c r="E28" s="3">
        <v>2.65</v>
      </c>
      <c r="F28" s="3">
        <v>3.64</v>
      </c>
      <c r="G28" s="3"/>
      <c r="H28" s="3"/>
      <c r="I28" s="3"/>
    </row>
    <row r="29" spans="1:9" x14ac:dyDescent="0.3">
      <c r="A29" s="3" t="s">
        <v>22</v>
      </c>
      <c r="B29" s="3">
        <v>1.7</v>
      </c>
      <c r="C29" s="3">
        <v>0.01</v>
      </c>
      <c r="D29" s="12">
        <v>0</v>
      </c>
      <c r="E29" s="3">
        <v>16.96</v>
      </c>
      <c r="F29" s="3">
        <v>18.670000000000002</v>
      </c>
      <c r="G29" s="14">
        <f>(F29-F30)/F30</f>
        <v>1.2521109770808208</v>
      </c>
      <c r="H29" s="14">
        <f>F29/$F$55</f>
        <v>1.4808645647432082E-2</v>
      </c>
      <c r="I29" s="3">
        <v>10.38</v>
      </c>
    </row>
    <row r="30" spans="1:9" x14ac:dyDescent="0.3">
      <c r="A30" s="3" t="s">
        <v>11</v>
      </c>
      <c r="B30" s="3">
        <v>0.36</v>
      </c>
      <c r="C30" s="12">
        <v>0</v>
      </c>
      <c r="D30" s="3">
        <v>0.01</v>
      </c>
      <c r="E30" s="3">
        <v>7.92</v>
      </c>
      <c r="F30" s="3">
        <v>8.2899999999999991</v>
      </c>
      <c r="G30" s="3"/>
      <c r="H30" s="3"/>
      <c r="I30" s="3"/>
    </row>
    <row r="31" spans="1:9" x14ac:dyDescent="0.3">
      <c r="A31" s="3" t="s">
        <v>23</v>
      </c>
      <c r="B31" s="3">
        <v>10.3</v>
      </c>
      <c r="C31" s="3">
        <v>0.17</v>
      </c>
      <c r="D31" s="3">
        <v>0.73</v>
      </c>
      <c r="E31" s="3">
        <v>35.43</v>
      </c>
      <c r="F31" s="3">
        <v>46.63</v>
      </c>
      <c r="G31" s="14">
        <f>(F31-F32)/F32</f>
        <v>0.70120394016782206</v>
      </c>
      <c r="H31" s="14">
        <f>F31/$F$55</f>
        <v>3.6985921078722978E-2</v>
      </c>
      <c r="I31" s="3">
        <v>19.22</v>
      </c>
    </row>
    <row r="32" spans="1:9" x14ac:dyDescent="0.3">
      <c r="A32" s="3" t="s">
        <v>11</v>
      </c>
      <c r="B32" s="3">
        <v>9.8800000000000008</v>
      </c>
      <c r="C32" s="3">
        <v>0.15</v>
      </c>
      <c r="D32" s="3">
        <v>0.62</v>
      </c>
      <c r="E32" s="3">
        <v>16.760000000000002</v>
      </c>
      <c r="F32" s="3">
        <v>27.41</v>
      </c>
      <c r="G32" s="3"/>
      <c r="H32" s="3"/>
      <c r="I32" s="3"/>
    </row>
    <row r="33" spans="1:9" x14ac:dyDescent="0.3">
      <c r="A33" s="3" t="s">
        <v>24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</row>
    <row r="34" spans="1:9" x14ac:dyDescent="0.3">
      <c r="A34" s="3" t="s">
        <v>11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/>
      <c r="H34" s="12"/>
      <c r="I34" s="12"/>
    </row>
    <row r="35" spans="1:9" x14ac:dyDescent="0.3">
      <c r="A35" s="3" t="s">
        <v>25</v>
      </c>
      <c r="B35" s="3">
        <v>0.69</v>
      </c>
      <c r="C35" s="12">
        <v>0</v>
      </c>
      <c r="D35" s="3">
        <v>0.75</v>
      </c>
      <c r="E35" s="3">
        <v>9.9</v>
      </c>
      <c r="F35" s="3">
        <v>11.34</v>
      </c>
      <c r="G35" s="14">
        <f>(F35-F36)/F36</f>
        <v>-6.5897858319604666E-2</v>
      </c>
      <c r="H35" s="14">
        <f>F35/$F$55</f>
        <v>8.9946460440214135E-3</v>
      </c>
      <c r="I35" s="3">
        <v>-0.8</v>
      </c>
    </row>
    <row r="36" spans="1:9" x14ac:dyDescent="0.3">
      <c r="A36" s="3" t="s">
        <v>11</v>
      </c>
      <c r="B36" s="3">
        <v>0.39</v>
      </c>
      <c r="C36" s="3">
        <v>0.01</v>
      </c>
      <c r="D36" s="3">
        <v>0.9</v>
      </c>
      <c r="E36" s="3">
        <v>10.84</v>
      </c>
      <c r="F36" s="3">
        <v>12.14</v>
      </c>
      <c r="G36" s="3"/>
      <c r="H36" s="3"/>
      <c r="I36" s="3"/>
    </row>
    <row r="37" spans="1:9" x14ac:dyDescent="0.3">
      <c r="A37" s="3" t="s">
        <v>26</v>
      </c>
      <c r="B37" s="3">
        <v>5.49</v>
      </c>
      <c r="C37" s="3">
        <v>0.5</v>
      </c>
      <c r="D37" s="3">
        <v>0.2</v>
      </c>
      <c r="E37" s="3">
        <v>14.38</v>
      </c>
      <c r="F37" s="3">
        <v>20.57</v>
      </c>
      <c r="G37" s="14">
        <f>(F37-F38)/F38</f>
        <v>0.1415094339622642</v>
      </c>
      <c r="H37" s="14">
        <f>F37/$F$55</f>
        <v>1.6315685108070591E-2</v>
      </c>
      <c r="I37" s="3">
        <v>2.5499999999999998</v>
      </c>
    </row>
    <row r="38" spans="1:9" x14ac:dyDescent="0.3">
      <c r="A38" s="3" t="s">
        <v>11</v>
      </c>
      <c r="B38" s="3">
        <v>5.8</v>
      </c>
      <c r="C38" s="3">
        <v>0.27</v>
      </c>
      <c r="D38" s="3">
        <v>0.06</v>
      </c>
      <c r="E38" s="3">
        <v>11.89</v>
      </c>
      <c r="F38" s="3">
        <v>18.02</v>
      </c>
      <c r="G38" s="3"/>
      <c r="H38" s="3"/>
      <c r="I38" s="3"/>
    </row>
    <row r="39" spans="1:9" x14ac:dyDescent="0.3">
      <c r="A39" s="3" t="s">
        <v>27</v>
      </c>
      <c r="B39" s="3">
        <v>1.41</v>
      </c>
      <c r="C39" s="3">
        <v>1.35</v>
      </c>
      <c r="D39" s="3">
        <v>0.08</v>
      </c>
      <c r="E39" s="12">
        <v>0</v>
      </c>
      <c r="F39" s="3">
        <v>2.84</v>
      </c>
      <c r="G39" s="14">
        <f>(F39-F40)/F40</f>
        <v>0.12698412698412692</v>
      </c>
      <c r="H39" s="14">
        <f>F39/$F$55</f>
        <v>2.2526274043228232E-3</v>
      </c>
      <c r="I39" s="3">
        <v>0.32</v>
      </c>
    </row>
    <row r="40" spans="1:9" x14ac:dyDescent="0.3">
      <c r="A40" s="3" t="s">
        <v>11</v>
      </c>
      <c r="B40" s="3">
        <v>1.29</v>
      </c>
      <c r="C40" s="3">
        <v>1.17</v>
      </c>
      <c r="D40" s="3">
        <v>0.06</v>
      </c>
      <c r="E40" s="12">
        <v>0</v>
      </c>
      <c r="F40" s="3">
        <v>2.52</v>
      </c>
      <c r="G40" s="3"/>
      <c r="H40" s="3"/>
      <c r="I40" s="3"/>
    </row>
    <row r="41" spans="1:9" x14ac:dyDescent="0.3">
      <c r="A41" s="3" t="s">
        <v>28</v>
      </c>
      <c r="B41" s="3">
        <v>1.44</v>
      </c>
      <c r="C41" s="3">
        <v>0.03</v>
      </c>
      <c r="D41" s="3">
        <v>0.27</v>
      </c>
      <c r="E41" s="3">
        <v>15.68</v>
      </c>
      <c r="F41" s="3">
        <v>17.420000000000002</v>
      </c>
      <c r="G41" s="14">
        <f>(F41-F42)/F42</f>
        <v>-0.55921052631578949</v>
      </c>
      <c r="H41" s="14">
        <f>F41/$F$55</f>
        <v>1.3817172318064643E-2</v>
      </c>
      <c r="I41" s="3">
        <v>-22.1</v>
      </c>
    </row>
    <row r="42" spans="1:9" x14ac:dyDescent="0.3">
      <c r="A42" s="3" t="s">
        <v>11</v>
      </c>
      <c r="B42" s="3">
        <v>0.91</v>
      </c>
      <c r="C42" s="3">
        <v>0.04</v>
      </c>
      <c r="D42" s="3">
        <v>0.37</v>
      </c>
      <c r="E42" s="3">
        <v>38.200000000000003</v>
      </c>
      <c r="F42" s="3">
        <v>39.520000000000003</v>
      </c>
      <c r="G42" s="3"/>
      <c r="H42" s="3"/>
      <c r="I42" s="3"/>
    </row>
    <row r="43" spans="1:9" x14ac:dyDescent="0.3">
      <c r="A43" s="3" t="s">
        <v>29</v>
      </c>
      <c r="B43" s="3">
        <v>1.1399999999999999</v>
      </c>
      <c r="C43" s="3">
        <v>0.01</v>
      </c>
      <c r="D43" s="12">
        <v>0</v>
      </c>
      <c r="E43" s="3">
        <v>0.47</v>
      </c>
      <c r="F43" s="3">
        <v>1.62</v>
      </c>
      <c r="G43" s="14">
        <f>(F43-F44)/F44</f>
        <v>0.70526315789473704</v>
      </c>
      <c r="H43" s="14">
        <f>F43/$F$55</f>
        <v>1.2849494348602022E-3</v>
      </c>
      <c r="I43" s="3">
        <v>0.67</v>
      </c>
    </row>
    <row r="44" spans="1:9" x14ac:dyDescent="0.3">
      <c r="A44" s="3" t="s">
        <v>11</v>
      </c>
      <c r="B44" s="3">
        <v>0.63</v>
      </c>
      <c r="C44" s="12">
        <v>0</v>
      </c>
      <c r="D44" s="12">
        <v>0</v>
      </c>
      <c r="E44" s="3">
        <v>0.32</v>
      </c>
      <c r="F44" s="3">
        <v>0.95</v>
      </c>
      <c r="G44" s="3"/>
      <c r="H44" s="3"/>
      <c r="I44" s="3"/>
    </row>
    <row r="45" spans="1:9" x14ac:dyDescent="0.3">
      <c r="A45" s="3" t="s">
        <v>30</v>
      </c>
      <c r="B45" s="3">
        <v>13.53</v>
      </c>
      <c r="C45" s="12">
        <v>0</v>
      </c>
      <c r="D45" s="3">
        <v>5.24</v>
      </c>
      <c r="E45" s="3">
        <v>241.78</v>
      </c>
      <c r="F45" s="3">
        <v>260.55</v>
      </c>
      <c r="G45" s="14">
        <f>(F45-F46)/F46</f>
        <v>0.68096774193548393</v>
      </c>
      <c r="H45" s="14">
        <f>F45/$F$55</f>
        <v>0.20666270077334917</v>
      </c>
      <c r="I45" s="3">
        <v>105.55</v>
      </c>
    </row>
    <row r="46" spans="1:9" x14ac:dyDescent="0.3">
      <c r="A46" s="3" t="s">
        <v>11</v>
      </c>
      <c r="B46" s="3">
        <v>12.23</v>
      </c>
      <c r="C46" s="12">
        <v>0</v>
      </c>
      <c r="D46" s="3">
        <v>4.79</v>
      </c>
      <c r="E46" s="3">
        <v>137.97999999999999</v>
      </c>
      <c r="F46" s="3">
        <v>155</v>
      </c>
      <c r="G46" s="3"/>
      <c r="H46" s="3"/>
      <c r="I46" s="3"/>
    </row>
    <row r="47" spans="1:9" x14ac:dyDescent="0.3">
      <c r="A47" s="3" t="s">
        <v>31</v>
      </c>
      <c r="B47" s="3">
        <v>22.17</v>
      </c>
      <c r="C47" s="3">
        <v>3.67</v>
      </c>
      <c r="D47" s="3">
        <v>1.02</v>
      </c>
      <c r="E47" s="3">
        <v>95.71</v>
      </c>
      <c r="F47" s="3">
        <v>122.57</v>
      </c>
      <c r="G47" s="14">
        <f>(F47-F48)/F48</f>
        <v>6.907980811164402E-2</v>
      </c>
      <c r="H47" s="14">
        <f>F47/$F$55</f>
        <v>9.7219908784453676E-2</v>
      </c>
      <c r="I47" s="3">
        <v>7.92</v>
      </c>
    </row>
    <row r="48" spans="1:9" x14ac:dyDescent="0.3">
      <c r="A48" s="3" t="s">
        <v>11</v>
      </c>
      <c r="B48" s="3">
        <v>21.91</v>
      </c>
      <c r="C48" s="3">
        <v>3.73</v>
      </c>
      <c r="D48" s="3">
        <v>1.17</v>
      </c>
      <c r="E48" s="3">
        <v>87.84</v>
      </c>
      <c r="F48" s="3">
        <v>114.65</v>
      </c>
      <c r="G48" s="3"/>
      <c r="H48" s="3"/>
      <c r="I48" s="3"/>
    </row>
    <row r="49" spans="1:9" x14ac:dyDescent="0.3">
      <c r="A49" s="3" t="s">
        <v>32</v>
      </c>
      <c r="B49" s="3">
        <v>9.7200000000000006</v>
      </c>
      <c r="C49" s="3">
        <v>0.22</v>
      </c>
      <c r="D49" s="3">
        <v>0.62</v>
      </c>
      <c r="E49" s="3">
        <v>13.91</v>
      </c>
      <c r="F49" s="3">
        <v>24.47</v>
      </c>
      <c r="G49" s="14">
        <f>(F49-F50)/F50</f>
        <v>4.4833475661827375E-2</v>
      </c>
      <c r="H49" s="14">
        <f>F49/$F$55</f>
        <v>1.9409081895697001E-2</v>
      </c>
      <c r="I49" s="3">
        <v>1.05</v>
      </c>
    </row>
    <row r="50" spans="1:9" x14ac:dyDescent="0.3">
      <c r="A50" s="3" t="s">
        <v>11</v>
      </c>
      <c r="B50" s="3">
        <v>9.6199999999999992</v>
      </c>
      <c r="C50" s="3">
        <v>0.15</v>
      </c>
      <c r="D50" s="3">
        <v>0.4</v>
      </c>
      <c r="E50" s="3">
        <v>13.25</v>
      </c>
      <c r="F50" s="3">
        <v>23.42</v>
      </c>
      <c r="G50" s="3"/>
      <c r="H50" s="3"/>
      <c r="I50" s="3"/>
    </row>
    <row r="51" spans="1:9" x14ac:dyDescent="0.3">
      <c r="A51" s="3" t="s">
        <v>33</v>
      </c>
      <c r="B51" s="3">
        <v>12.33</v>
      </c>
      <c r="C51" s="3">
        <v>9.7100000000000009</v>
      </c>
      <c r="D51" s="3">
        <v>9.85</v>
      </c>
      <c r="E51" s="3">
        <v>18</v>
      </c>
      <c r="F51" s="3">
        <v>49.89</v>
      </c>
      <c r="G51" s="14">
        <f>(F51-F52)/F52</f>
        <v>2.0454080589077522E-2</v>
      </c>
      <c r="H51" s="14">
        <f>F51/$F$55</f>
        <v>3.9571683521713259E-2</v>
      </c>
      <c r="I51" s="3">
        <v>1</v>
      </c>
    </row>
    <row r="52" spans="1:9" x14ac:dyDescent="0.3">
      <c r="A52" s="3" t="s">
        <v>11</v>
      </c>
      <c r="B52" s="3">
        <v>11.54</v>
      </c>
      <c r="C52" s="3">
        <v>7.94</v>
      </c>
      <c r="D52" s="3">
        <v>9.3800000000000008</v>
      </c>
      <c r="E52" s="3">
        <v>20.03</v>
      </c>
      <c r="F52" s="3">
        <v>48.89</v>
      </c>
      <c r="G52" s="3"/>
      <c r="H52" s="3"/>
      <c r="I52" s="3"/>
    </row>
    <row r="53" spans="1:9" x14ac:dyDescent="0.3">
      <c r="A53" s="3" t="s">
        <v>34</v>
      </c>
      <c r="B53" s="3">
        <v>0.48</v>
      </c>
      <c r="C53" s="12">
        <v>0</v>
      </c>
      <c r="D53" s="3">
        <v>0.11</v>
      </c>
      <c r="E53" s="3">
        <v>5.22</v>
      </c>
      <c r="F53" s="3">
        <v>5.81</v>
      </c>
      <c r="G53" s="14">
        <f>(F53-F54)/F54</f>
        <v>-7.3365231259968106E-2</v>
      </c>
      <c r="H53" s="14">
        <f>F53/$F$55</f>
        <v>4.6083680348998598E-3</v>
      </c>
      <c r="I53" s="3">
        <v>-0.46</v>
      </c>
    </row>
    <row r="54" spans="1:9" x14ac:dyDescent="0.3">
      <c r="A54" s="3" t="s">
        <v>11</v>
      </c>
      <c r="B54" s="3">
        <v>0.33</v>
      </c>
      <c r="C54" s="12">
        <v>0</v>
      </c>
      <c r="D54" s="3">
        <v>0.06</v>
      </c>
      <c r="E54" s="3">
        <v>5.88</v>
      </c>
      <c r="F54" s="3">
        <v>6.27</v>
      </c>
      <c r="G54" s="3"/>
      <c r="H54" s="3"/>
      <c r="I54" s="3"/>
    </row>
    <row r="55" spans="1:9" x14ac:dyDescent="0.3">
      <c r="A55" s="4" t="s">
        <v>35</v>
      </c>
      <c r="B55" s="13">
        <f t="shared" ref="B55:F55" si="0">SUM(B5+B7+B9+B11+B13+B15+B17+B19+B21+B23+B25+B27+B29+B31+B33+B35+B37+B39+B41+B43+B45+B47+B49+B51+B53)</f>
        <v>161.6</v>
      </c>
      <c r="C55" s="13">
        <f t="shared" si="0"/>
        <v>32.090000000000011</v>
      </c>
      <c r="D55" s="13">
        <f t="shared" si="0"/>
        <v>46.25</v>
      </c>
      <c r="E55" s="13">
        <f t="shared" si="0"/>
        <v>1020.8100000000001</v>
      </c>
      <c r="F55" s="13">
        <f t="shared" si="0"/>
        <v>1260.7500000000002</v>
      </c>
      <c r="G55" s="10">
        <f>(F55-F56)/F56</f>
        <v>0.25477726024125219</v>
      </c>
      <c r="H55" s="10">
        <f>F55/$F$55</f>
        <v>1</v>
      </c>
      <c r="I55" s="13">
        <f t="shared" ref="I55" si="1">SUM(I5+I7+I9+I11+I13+I15+I17+I19+I21+I23+I25+I27+I29+I31+I33+I35+I37+I39+I41+I43+I45+I47+I49+I51+I53)</f>
        <v>255.98999999999992</v>
      </c>
    </row>
    <row r="56" spans="1:9" x14ac:dyDescent="0.3">
      <c r="A56" s="3" t="s">
        <v>36</v>
      </c>
      <c r="B56" s="12">
        <f>SUM(B6+B8+B10+B12+B14+B16+B18+B20+B22+B24+B26+B28+B30+B32+B34+B36+B38+B40+B42+B44+B46+B48+B50+B52+B54)</f>
        <v>146.29</v>
      </c>
      <c r="C56" s="12">
        <f t="shared" ref="C56:F56" si="2">SUM(C6+C8+C10+C12+C14+C16+C18+C20+C22+C24+C26+C28+C30+C32+C34+C36+C38+C40+C42+C44+C46+C48+C50+C52+C54)</f>
        <v>29.35</v>
      </c>
      <c r="D56" s="12">
        <f t="shared" si="2"/>
        <v>44.470000000000006</v>
      </c>
      <c r="E56" s="12">
        <f t="shared" si="2"/>
        <v>784.65</v>
      </c>
      <c r="F56" s="12">
        <f t="shared" si="2"/>
        <v>1004.7599999999998</v>
      </c>
      <c r="G56" s="3"/>
      <c r="H56" s="3"/>
      <c r="I56" s="3"/>
    </row>
    <row r="57" spans="1:9" x14ac:dyDescent="0.3">
      <c r="A57" s="3" t="s">
        <v>37</v>
      </c>
      <c r="B57" s="14">
        <f>(B55-B56)/B56</f>
        <v>0.10465513705653157</v>
      </c>
      <c r="C57" s="14">
        <f t="shared" ref="C57:F57" si="3">(C55-C56)/C56</f>
        <v>9.3356047700170669E-2</v>
      </c>
      <c r="D57" s="14">
        <f t="shared" si="3"/>
        <v>4.0026984483921606E-2</v>
      </c>
      <c r="E57" s="14">
        <f t="shared" si="3"/>
        <v>0.30097495698719184</v>
      </c>
      <c r="F57" s="14">
        <f t="shared" si="3"/>
        <v>0.25477726024125219</v>
      </c>
      <c r="G57" s="3"/>
      <c r="H57" s="3"/>
      <c r="I57" s="3"/>
    </row>
    <row r="58" spans="1:9" x14ac:dyDescent="0.3">
      <c r="A58" s="3" t="s">
        <v>46</v>
      </c>
      <c r="B58" s="14">
        <f>B55/$F$55</f>
        <v>0.12817767202062261</v>
      </c>
      <c r="C58" s="14">
        <f>C55/$F$55</f>
        <v>2.5453103311520925E-2</v>
      </c>
      <c r="D58" s="14">
        <f>D55/$F$55</f>
        <v>3.6684513186595276E-2</v>
      </c>
      <c r="E58" s="14">
        <f>E55/$F$55</f>
        <v>0.80968471148126109</v>
      </c>
      <c r="F58" s="14">
        <f>F55/$F$55</f>
        <v>1</v>
      </c>
      <c r="G58" s="3"/>
      <c r="H58" s="3"/>
      <c r="I58" s="3"/>
    </row>
    <row r="59" spans="1:9" x14ac:dyDescent="0.3">
      <c r="A59" s="3" t="s">
        <v>47</v>
      </c>
      <c r="B59" s="14">
        <f>B56/$F$56</f>
        <v>0.14559695847764642</v>
      </c>
      <c r="C59" s="14">
        <f t="shared" ref="C59:F59" si="4">C56/$F$56</f>
        <v>2.9210955850153278E-2</v>
      </c>
      <c r="D59" s="14">
        <f t="shared" si="4"/>
        <v>4.4259325610095962E-2</v>
      </c>
      <c r="E59" s="14">
        <f t="shared" si="4"/>
        <v>0.78093276006210455</v>
      </c>
      <c r="F59" s="14">
        <f t="shared" si="4"/>
        <v>1</v>
      </c>
      <c r="G59" s="3"/>
      <c r="H59" s="3"/>
      <c r="I59" s="3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topLeftCell="A57" workbookViewId="0">
      <selection activeCell="M7" sqref="M7"/>
    </sheetView>
  </sheetViews>
  <sheetFormatPr defaultRowHeight="14.4" x14ac:dyDescent="0.3"/>
  <cols>
    <col min="1" max="1" width="39.33203125" customWidth="1"/>
    <col min="2" max="2" width="10.109375" customWidth="1"/>
    <col min="3" max="3" width="15" bestFit="1" customWidth="1"/>
    <col min="4" max="4" width="10.44140625" customWidth="1"/>
    <col min="5" max="5" width="9.77734375" customWidth="1"/>
  </cols>
  <sheetData>
    <row r="1" spans="1:8" ht="43.2" customHeight="1" x14ac:dyDescent="0.3">
      <c r="A1" s="5" t="s">
        <v>0</v>
      </c>
      <c r="B1" s="5"/>
      <c r="C1" s="5"/>
      <c r="D1" s="5"/>
      <c r="E1" s="5"/>
      <c r="F1" s="5"/>
      <c r="G1" s="5"/>
      <c r="H1" s="5"/>
    </row>
    <row r="2" spans="1:8" ht="43.2" x14ac:dyDescent="0.3">
      <c r="A2" s="2"/>
      <c r="B2" s="2" t="s">
        <v>52</v>
      </c>
      <c r="C2" s="2" t="s">
        <v>53</v>
      </c>
      <c r="D2" s="2" t="s">
        <v>54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4" t="s">
        <v>9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10</v>
      </c>
      <c r="B4" s="12">
        <v>0</v>
      </c>
      <c r="C4" s="12">
        <v>0</v>
      </c>
      <c r="D4" s="3">
        <v>10.93</v>
      </c>
      <c r="E4" s="3">
        <v>10.93</v>
      </c>
      <c r="F4" s="14">
        <f>(E4-E5)/E5</f>
        <v>0.3713927227101631</v>
      </c>
      <c r="G4" s="14">
        <f>E4/$E$65</f>
        <v>4.2519256204777084E-3</v>
      </c>
      <c r="H4" s="3">
        <v>2.96</v>
      </c>
    </row>
    <row r="5" spans="1:8" x14ac:dyDescent="0.3">
      <c r="A5" s="3" t="s">
        <v>11</v>
      </c>
      <c r="B5" s="12">
        <v>0</v>
      </c>
      <c r="C5" s="12">
        <v>0</v>
      </c>
      <c r="D5" s="3">
        <v>7.97</v>
      </c>
      <c r="E5" s="3">
        <v>7.97</v>
      </c>
      <c r="F5" s="3"/>
      <c r="G5" s="3"/>
      <c r="H5" s="3"/>
    </row>
    <row r="6" spans="1:8" x14ac:dyDescent="0.3">
      <c r="A6" s="3" t="s">
        <v>12</v>
      </c>
      <c r="B6" s="3">
        <v>-4.93</v>
      </c>
      <c r="C6" s="3">
        <v>2.99</v>
      </c>
      <c r="D6" s="3">
        <v>260.04000000000002</v>
      </c>
      <c r="E6" s="3">
        <v>258.10000000000002</v>
      </c>
      <c r="F6" s="14">
        <f>(E6-E7)/E7</f>
        <v>1.0189299123904882</v>
      </c>
      <c r="G6" s="14">
        <f>E6/$E$65</f>
        <v>0.10040457480743795</v>
      </c>
      <c r="H6" s="3">
        <v>130.26</v>
      </c>
    </row>
    <row r="7" spans="1:8" x14ac:dyDescent="0.3">
      <c r="A7" s="3" t="s">
        <v>11</v>
      </c>
      <c r="B7" s="3">
        <v>0.84</v>
      </c>
      <c r="C7" s="3">
        <v>2.81</v>
      </c>
      <c r="D7" s="3">
        <v>124.19</v>
      </c>
      <c r="E7" s="3">
        <v>127.84</v>
      </c>
      <c r="F7" s="3"/>
      <c r="G7" s="3"/>
      <c r="H7" s="3"/>
    </row>
    <row r="8" spans="1:8" x14ac:dyDescent="0.3">
      <c r="A8" s="3" t="s">
        <v>13</v>
      </c>
      <c r="B8" s="3">
        <v>48.56</v>
      </c>
      <c r="C8" s="12">
        <v>0</v>
      </c>
      <c r="D8" s="3">
        <v>12.8</v>
      </c>
      <c r="E8" s="3">
        <v>61.36</v>
      </c>
      <c r="F8" s="14">
        <f>(E8-E9)/E9</f>
        <v>2.9057924888605982</v>
      </c>
      <c r="G8" s="14">
        <f>E8/$E$65</f>
        <v>2.3869913638839179E-2</v>
      </c>
      <c r="H8" s="3">
        <v>45.65</v>
      </c>
    </row>
    <row r="9" spans="1:8" x14ac:dyDescent="0.3">
      <c r="A9" s="3" t="s">
        <v>11</v>
      </c>
      <c r="B9" s="12">
        <v>0</v>
      </c>
      <c r="C9" s="12">
        <v>0</v>
      </c>
      <c r="D9" s="3">
        <v>15.71</v>
      </c>
      <c r="E9" s="3">
        <v>15.71</v>
      </c>
      <c r="F9" s="3"/>
      <c r="G9" s="3"/>
      <c r="H9" s="3"/>
    </row>
    <row r="10" spans="1:8" x14ac:dyDescent="0.3">
      <c r="A10" s="3" t="s">
        <v>73</v>
      </c>
      <c r="B10" s="12">
        <v>0</v>
      </c>
      <c r="C10" s="12">
        <v>0</v>
      </c>
      <c r="D10" s="3">
        <v>2.31</v>
      </c>
      <c r="E10" s="3">
        <v>2.31</v>
      </c>
      <c r="F10" s="14">
        <f>(E10-E11)/E11</f>
        <v>13.4375</v>
      </c>
      <c r="G10" s="14">
        <f>E10/$E$65</f>
        <v>8.9862288959775913E-4</v>
      </c>
      <c r="H10" s="3">
        <v>2.15</v>
      </c>
    </row>
    <row r="11" spans="1:8" x14ac:dyDescent="0.3">
      <c r="A11" s="3" t="s">
        <v>11</v>
      </c>
      <c r="B11" s="12">
        <v>0</v>
      </c>
      <c r="C11" s="12">
        <v>0</v>
      </c>
      <c r="D11" s="3">
        <v>0.16</v>
      </c>
      <c r="E11" s="3">
        <v>0.16</v>
      </c>
      <c r="F11" s="3"/>
      <c r="G11" s="3"/>
      <c r="H11" s="3"/>
    </row>
    <row r="12" spans="1:8" x14ac:dyDescent="0.3">
      <c r="A12" s="3" t="s">
        <v>14</v>
      </c>
      <c r="B12" s="3">
        <v>0.56000000000000005</v>
      </c>
      <c r="C12" s="12">
        <v>0</v>
      </c>
      <c r="D12" s="3">
        <v>64.19</v>
      </c>
      <c r="E12" s="3">
        <v>64.75</v>
      </c>
      <c r="F12" s="14">
        <f>(E12-E13)/E13</f>
        <v>-0.33935312723191513</v>
      </c>
      <c r="G12" s="14">
        <f>E12/$E$65</f>
        <v>2.5188671905391733E-2</v>
      </c>
      <c r="H12" s="3">
        <v>-33.26</v>
      </c>
    </row>
    <row r="13" spans="1:8" x14ac:dyDescent="0.3">
      <c r="A13" s="3" t="s">
        <v>11</v>
      </c>
      <c r="B13" s="3">
        <v>48.11</v>
      </c>
      <c r="C13" s="12">
        <v>0</v>
      </c>
      <c r="D13" s="3">
        <v>49.9</v>
      </c>
      <c r="E13" s="3">
        <v>98.01</v>
      </c>
      <c r="F13" s="3"/>
      <c r="G13" s="3"/>
      <c r="H13" s="3"/>
    </row>
    <row r="14" spans="1:8" x14ac:dyDescent="0.3">
      <c r="A14" s="3" t="s">
        <v>15</v>
      </c>
      <c r="B14" s="12">
        <v>0</v>
      </c>
      <c r="C14" s="12">
        <v>0</v>
      </c>
      <c r="D14" s="3">
        <v>65.59</v>
      </c>
      <c r="E14" s="3">
        <v>65.59</v>
      </c>
      <c r="F14" s="14">
        <f>(E14-E15)/E15</f>
        <v>0.65966599190283393</v>
      </c>
      <c r="G14" s="14">
        <f>E14/$E$65</f>
        <v>2.5515443865245464E-2</v>
      </c>
      <c r="H14" s="3">
        <v>26.07</v>
      </c>
    </row>
    <row r="15" spans="1:8" x14ac:dyDescent="0.3">
      <c r="A15" s="3" t="s">
        <v>11</v>
      </c>
      <c r="B15" s="12">
        <v>0</v>
      </c>
      <c r="C15" s="12">
        <v>0</v>
      </c>
      <c r="D15" s="3">
        <v>39.520000000000003</v>
      </c>
      <c r="E15" s="3">
        <v>39.520000000000003</v>
      </c>
      <c r="F15" s="3"/>
      <c r="G15" s="3"/>
      <c r="H15" s="3"/>
    </row>
    <row r="16" spans="1:8" x14ac:dyDescent="0.3">
      <c r="A16" s="3" t="s">
        <v>16</v>
      </c>
      <c r="B16" s="3">
        <v>-10.45</v>
      </c>
      <c r="C16" s="3">
        <v>30.85</v>
      </c>
      <c r="D16" s="3">
        <v>77.430000000000007</v>
      </c>
      <c r="E16" s="3">
        <v>97.83</v>
      </c>
      <c r="F16" s="14">
        <f>(E16-E17)/E17</f>
        <v>0.29524692175294581</v>
      </c>
      <c r="G16" s="14">
        <f>E16/$E$65</f>
        <v>3.8057262895821981E-2</v>
      </c>
      <c r="H16" s="3">
        <v>22.3</v>
      </c>
    </row>
    <row r="17" spans="1:8" x14ac:dyDescent="0.3">
      <c r="A17" s="3" t="s">
        <v>11</v>
      </c>
      <c r="B17" s="3">
        <v>25.94</v>
      </c>
      <c r="C17" s="3">
        <v>23.32</v>
      </c>
      <c r="D17" s="3">
        <v>26.27</v>
      </c>
      <c r="E17" s="3">
        <v>75.53</v>
      </c>
      <c r="F17" s="3"/>
      <c r="G17" s="3"/>
      <c r="H17" s="3"/>
    </row>
    <row r="18" spans="1:8" x14ac:dyDescent="0.3">
      <c r="A18" s="3" t="s">
        <v>17</v>
      </c>
      <c r="B18" s="3">
        <v>5.76</v>
      </c>
      <c r="C18" s="3">
        <v>14.99</v>
      </c>
      <c r="D18" s="3">
        <v>120.48</v>
      </c>
      <c r="E18" s="3">
        <v>141.22999999999999</v>
      </c>
      <c r="F18" s="14">
        <f>(E18-E19)/E19</f>
        <v>0.17456753160345972</v>
      </c>
      <c r="G18" s="14">
        <f>E18/$E$65</f>
        <v>5.494048082159806E-2</v>
      </c>
      <c r="H18" s="3">
        <v>20.99</v>
      </c>
    </row>
    <row r="19" spans="1:8" x14ac:dyDescent="0.3">
      <c r="A19" s="3" t="s">
        <v>11</v>
      </c>
      <c r="B19" s="3">
        <v>2.39</v>
      </c>
      <c r="C19" s="3">
        <v>12.09</v>
      </c>
      <c r="D19" s="3">
        <v>105.76</v>
      </c>
      <c r="E19" s="3">
        <v>120.24</v>
      </c>
      <c r="F19" s="3"/>
      <c r="G19" s="3"/>
      <c r="H19" s="3"/>
    </row>
    <row r="20" spans="1:8" x14ac:dyDescent="0.3">
      <c r="A20" s="3" t="s">
        <v>18</v>
      </c>
      <c r="B20" s="3">
        <v>1.54</v>
      </c>
      <c r="C20" s="3">
        <v>8.66</v>
      </c>
      <c r="D20" s="3">
        <v>103.45</v>
      </c>
      <c r="E20" s="3">
        <v>113.65</v>
      </c>
      <c r="F20" s="14">
        <f>(E20-E21)/E21</f>
        <v>-1.3626106578718914E-2</v>
      </c>
      <c r="G20" s="14">
        <f>E20/$E$65</f>
        <v>4.4211468139733909E-2</v>
      </c>
      <c r="H20" s="3">
        <v>-1.57</v>
      </c>
    </row>
    <row r="21" spans="1:8" x14ac:dyDescent="0.3">
      <c r="A21" s="3" t="s">
        <v>11</v>
      </c>
      <c r="B21" s="3">
        <v>15.8</v>
      </c>
      <c r="C21" s="3">
        <v>4.9800000000000004</v>
      </c>
      <c r="D21" s="3">
        <v>94.44</v>
      </c>
      <c r="E21" s="3">
        <v>115.22</v>
      </c>
      <c r="F21" s="3"/>
      <c r="G21" s="3"/>
      <c r="H21" s="3"/>
    </row>
    <row r="22" spans="1:8" x14ac:dyDescent="0.3">
      <c r="A22" s="3" t="s">
        <v>19</v>
      </c>
      <c r="B22" s="12">
        <v>0</v>
      </c>
      <c r="C22" s="12">
        <v>0</v>
      </c>
      <c r="D22" s="3">
        <v>7.17</v>
      </c>
      <c r="E22" s="3">
        <v>7.17</v>
      </c>
      <c r="F22" s="14">
        <f>(E22-E23)/E23</f>
        <v>9.1324200913241949E-2</v>
      </c>
      <c r="G22" s="14">
        <f>E22/$E$65</f>
        <v>2.7892320858943433E-3</v>
      </c>
      <c r="H22" s="3">
        <v>0.6</v>
      </c>
    </row>
    <row r="23" spans="1:8" x14ac:dyDescent="0.3">
      <c r="A23" s="3" t="s">
        <v>11</v>
      </c>
      <c r="B23" s="12">
        <v>0</v>
      </c>
      <c r="C23" s="12">
        <v>0</v>
      </c>
      <c r="D23" s="3">
        <v>6.57</v>
      </c>
      <c r="E23" s="3">
        <v>6.57</v>
      </c>
      <c r="F23" s="3"/>
      <c r="G23" s="3"/>
      <c r="H23" s="3"/>
    </row>
    <row r="24" spans="1:8" x14ac:dyDescent="0.3">
      <c r="A24" s="3" t="s">
        <v>20</v>
      </c>
      <c r="B24" s="3">
        <v>281.5</v>
      </c>
      <c r="C24" s="12">
        <v>0</v>
      </c>
      <c r="D24" s="12">
        <v>0</v>
      </c>
      <c r="E24" s="3">
        <v>281.5</v>
      </c>
      <c r="F24" s="12">
        <v>0</v>
      </c>
      <c r="G24" s="14">
        <f>E24/$E$65</f>
        <v>0.10950750797479186</v>
      </c>
      <c r="H24" s="3">
        <v>281.5</v>
      </c>
    </row>
    <row r="25" spans="1:8" x14ac:dyDescent="0.3">
      <c r="A25" s="3" t="s">
        <v>11</v>
      </c>
      <c r="B25" s="12">
        <v>0</v>
      </c>
      <c r="C25" s="12">
        <v>0</v>
      </c>
      <c r="D25" s="12">
        <v>0</v>
      </c>
      <c r="E25" s="12">
        <v>0</v>
      </c>
      <c r="F25" s="3"/>
      <c r="G25" s="3"/>
      <c r="H25" s="3"/>
    </row>
    <row r="26" spans="1:8" x14ac:dyDescent="0.3">
      <c r="A26" s="3" t="s">
        <v>21</v>
      </c>
      <c r="B26" s="12">
        <v>0</v>
      </c>
      <c r="C26" s="12">
        <v>0</v>
      </c>
      <c r="D26" s="3">
        <v>21.26</v>
      </c>
      <c r="E26" s="3">
        <v>21.26</v>
      </c>
      <c r="F26" s="14">
        <f>(E26-E27)/E27</f>
        <v>0.13447171824973336</v>
      </c>
      <c r="G26" s="14">
        <f>E26/$E$65</f>
        <v>8.2704426982027537E-3</v>
      </c>
      <c r="H26" s="3">
        <v>2.52</v>
      </c>
    </row>
    <row r="27" spans="1:8" x14ac:dyDescent="0.3">
      <c r="A27" s="3" t="s">
        <v>11</v>
      </c>
      <c r="B27" s="12">
        <v>0</v>
      </c>
      <c r="C27" s="12">
        <v>0</v>
      </c>
      <c r="D27" s="3">
        <v>18.739999999999998</v>
      </c>
      <c r="E27" s="3">
        <v>18.739999999999998</v>
      </c>
      <c r="F27" s="3"/>
      <c r="G27" s="3"/>
      <c r="H27" s="3"/>
    </row>
    <row r="28" spans="1:8" x14ac:dyDescent="0.3">
      <c r="A28" s="3" t="s">
        <v>22</v>
      </c>
      <c r="B28" s="12">
        <v>0</v>
      </c>
      <c r="C28" s="12">
        <v>0</v>
      </c>
      <c r="D28" s="3">
        <v>1.3</v>
      </c>
      <c r="E28" s="3">
        <v>1.3</v>
      </c>
      <c r="F28" s="14">
        <f>(E28-E29)/E29</f>
        <v>20.666666666666668</v>
      </c>
      <c r="G28" s="14">
        <f>E28/$E$65</f>
        <v>5.0571850929744021E-4</v>
      </c>
      <c r="H28" s="3">
        <v>1.24</v>
      </c>
    </row>
    <row r="29" spans="1:8" x14ac:dyDescent="0.3">
      <c r="A29" s="3" t="s">
        <v>11</v>
      </c>
      <c r="B29" s="12">
        <v>0</v>
      </c>
      <c r="C29" s="12">
        <v>0</v>
      </c>
      <c r="D29" s="3">
        <v>0.06</v>
      </c>
      <c r="E29" s="3">
        <v>0.06</v>
      </c>
      <c r="F29" s="3"/>
      <c r="G29" s="3"/>
      <c r="H29" s="3"/>
    </row>
    <row r="30" spans="1:8" x14ac:dyDescent="0.3">
      <c r="A30" s="3" t="s">
        <v>23</v>
      </c>
      <c r="B30" s="3">
        <v>0.01</v>
      </c>
      <c r="C30" s="12">
        <v>0</v>
      </c>
      <c r="D30" s="3">
        <v>157.18</v>
      </c>
      <c r="E30" s="3">
        <v>157.19</v>
      </c>
      <c r="F30" s="14">
        <f>(E30-E31)/E31</f>
        <v>0.32773038263366838</v>
      </c>
      <c r="G30" s="14">
        <f>E30/$E$65</f>
        <v>6.1149148058818943E-2</v>
      </c>
      <c r="H30" s="3">
        <v>38.799999999999997</v>
      </c>
    </row>
    <row r="31" spans="1:8" x14ac:dyDescent="0.3">
      <c r="A31" s="3" t="s">
        <v>11</v>
      </c>
      <c r="B31" s="12">
        <v>0</v>
      </c>
      <c r="C31" s="12">
        <v>0</v>
      </c>
      <c r="D31" s="3">
        <v>118.39</v>
      </c>
      <c r="E31" s="3">
        <v>118.39</v>
      </c>
      <c r="F31" s="3"/>
      <c r="G31" s="3"/>
      <c r="H31" s="3"/>
    </row>
    <row r="32" spans="1:8" x14ac:dyDescent="0.3">
      <c r="A32" s="3" t="s">
        <v>24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1:8" x14ac:dyDescent="0.3">
      <c r="A33" s="3" t="s">
        <v>11</v>
      </c>
      <c r="B33" s="12">
        <v>0</v>
      </c>
      <c r="C33" s="12">
        <v>0</v>
      </c>
      <c r="D33" s="12">
        <v>0</v>
      </c>
      <c r="E33" s="12">
        <v>0</v>
      </c>
      <c r="F33" s="12"/>
      <c r="G33" s="12"/>
      <c r="H33" s="12"/>
    </row>
    <row r="34" spans="1:8" x14ac:dyDescent="0.3">
      <c r="A34" s="3" t="s">
        <v>25</v>
      </c>
      <c r="B34" s="12">
        <v>0</v>
      </c>
      <c r="C34" s="12">
        <v>0</v>
      </c>
      <c r="D34" s="3">
        <v>0.03</v>
      </c>
      <c r="E34" s="3">
        <v>0.03</v>
      </c>
      <c r="F34" s="14">
        <f>(E34-E35)/E35</f>
        <v>-0.40000000000000008</v>
      </c>
      <c r="G34" s="12">
        <v>0</v>
      </c>
      <c r="H34" s="3">
        <v>-0.02</v>
      </c>
    </row>
    <row r="35" spans="1:8" x14ac:dyDescent="0.3">
      <c r="A35" s="3" t="s">
        <v>11</v>
      </c>
      <c r="B35" s="12">
        <v>0</v>
      </c>
      <c r="C35" s="12">
        <v>0</v>
      </c>
      <c r="D35" s="3">
        <v>0.05</v>
      </c>
      <c r="E35" s="3">
        <v>0.05</v>
      </c>
      <c r="F35" s="3"/>
      <c r="G35" s="3"/>
      <c r="H35" s="3"/>
    </row>
    <row r="36" spans="1:8" x14ac:dyDescent="0.3">
      <c r="A36" s="3" t="s">
        <v>26</v>
      </c>
      <c r="B36" s="3">
        <v>245.63</v>
      </c>
      <c r="C36" s="12">
        <v>0</v>
      </c>
      <c r="D36" s="3">
        <v>16.18</v>
      </c>
      <c r="E36" s="3">
        <v>261.81</v>
      </c>
      <c r="F36" s="14">
        <f>(E36-E37)/E37</f>
        <v>0.19848935683222713</v>
      </c>
      <c r="G36" s="14">
        <f>E36/$E$65</f>
        <v>0.10184781763012525</v>
      </c>
      <c r="H36" s="3">
        <v>43.36</v>
      </c>
    </row>
    <row r="37" spans="1:8" x14ac:dyDescent="0.3">
      <c r="A37" s="3" t="s">
        <v>11</v>
      </c>
      <c r="B37" s="3">
        <v>198.74</v>
      </c>
      <c r="C37" s="12">
        <v>0</v>
      </c>
      <c r="D37" s="3">
        <v>19.71</v>
      </c>
      <c r="E37" s="3">
        <v>218.45</v>
      </c>
      <c r="F37" s="3"/>
      <c r="G37" s="3"/>
      <c r="H37" s="3"/>
    </row>
    <row r="38" spans="1:8" x14ac:dyDescent="0.3">
      <c r="A38" s="3" t="s">
        <v>27</v>
      </c>
      <c r="B38" s="12">
        <v>0</v>
      </c>
      <c r="C38" s="12">
        <v>0</v>
      </c>
      <c r="D38" s="3">
        <v>4.3</v>
      </c>
      <c r="E38" s="3">
        <v>4.3</v>
      </c>
      <c r="F38" s="14">
        <f>(E38-E39)/E39</f>
        <v>0.78423236514522798</v>
      </c>
      <c r="G38" s="14">
        <f>E38/$E$65</f>
        <v>1.6727612230607637E-3</v>
      </c>
      <c r="H38" s="3">
        <v>1.89</v>
      </c>
    </row>
    <row r="39" spans="1:8" x14ac:dyDescent="0.3">
      <c r="A39" s="3" t="s">
        <v>11</v>
      </c>
      <c r="B39" s="12">
        <v>0</v>
      </c>
      <c r="C39" s="12">
        <v>0</v>
      </c>
      <c r="D39" s="3">
        <v>2.41</v>
      </c>
      <c r="E39" s="3">
        <v>2.41</v>
      </c>
      <c r="F39" s="3"/>
      <c r="G39" s="3"/>
      <c r="H39" s="3"/>
    </row>
    <row r="40" spans="1:8" x14ac:dyDescent="0.3">
      <c r="A40" s="3" t="s">
        <v>28</v>
      </c>
      <c r="B40" s="3">
        <v>23.5</v>
      </c>
      <c r="C40" s="3">
        <v>2.95</v>
      </c>
      <c r="D40" s="3">
        <v>27.31</v>
      </c>
      <c r="E40" s="3">
        <v>53.76</v>
      </c>
      <c r="F40" s="14">
        <f>(E40-E41)/E41</f>
        <v>0.52165298613076705</v>
      </c>
      <c r="G40" s="14">
        <f>E40/$E$65</f>
        <v>2.0913405430638757E-2</v>
      </c>
      <c r="H40" s="3">
        <v>18.43</v>
      </c>
    </row>
    <row r="41" spans="1:8" x14ac:dyDescent="0.3">
      <c r="A41" s="3" t="s">
        <v>11</v>
      </c>
      <c r="B41" s="3">
        <v>15.8</v>
      </c>
      <c r="C41" s="3">
        <v>4.04</v>
      </c>
      <c r="D41" s="3">
        <v>15.49</v>
      </c>
      <c r="E41" s="3">
        <v>35.33</v>
      </c>
      <c r="F41" s="3"/>
      <c r="G41" s="3"/>
      <c r="H41" s="3"/>
    </row>
    <row r="42" spans="1:8" x14ac:dyDescent="0.3">
      <c r="A42" s="3" t="s">
        <v>29</v>
      </c>
      <c r="B42" s="12">
        <v>0</v>
      </c>
      <c r="C42" s="12">
        <v>0</v>
      </c>
      <c r="D42" s="3">
        <v>2.96</v>
      </c>
      <c r="E42" s="3">
        <v>2.96</v>
      </c>
      <c r="F42" s="14">
        <f>(E42-E43)/E43</f>
        <v>0.23333333333333336</v>
      </c>
      <c r="G42" s="14">
        <f>E42/$E$65</f>
        <v>1.1514821442464792E-3</v>
      </c>
      <c r="H42" s="3">
        <v>0.56000000000000005</v>
      </c>
    </row>
    <row r="43" spans="1:8" x14ac:dyDescent="0.3">
      <c r="A43" s="3" t="s">
        <v>11</v>
      </c>
      <c r="B43" s="12">
        <v>0</v>
      </c>
      <c r="C43" s="12">
        <v>0</v>
      </c>
      <c r="D43" s="3">
        <v>2.4</v>
      </c>
      <c r="E43" s="3">
        <v>2.4</v>
      </c>
      <c r="F43" s="3"/>
      <c r="G43" s="3"/>
      <c r="H43" s="3"/>
    </row>
    <row r="44" spans="1:8" x14ac:dyDescent="0.3">
      <c r="A44" s="3" t="s">
        <v>30</v>
      </c>
      <c r="B44" s="12">
        <v>0</v>
      </c>
      <c r="C44" s="3">
        <v>24.09</v>
      </c>
      <c r="D44" s="3">
        <v>65.239999999999995</v>
      </c>
      <c r="E44" s="3">
        <v>89.33</v>
      </c>
      <c r="F44" s="14">
        <f>(E44-E45)/E45</f>
        <v>0.45346566872762767</v>
      </c>
      <c r="G44" s="14">
        <f>E44/$E$65</f>
        <v>3.4750641873492562E-2</v>
      </c>
      <c r="H44" s="3">
        <v>27.87</v>
      </c>
    </row>
    <row r="45" spans="1:8" x14ac:dyDescent="0.3">
      <c r="A45" s="3" t="s">
        <v>11</v>
      </c>
      <c r="B45" s="12">
        <v>0</v>
      </c>
      <c r="C45" s="3">
        <v>16.329999999999998</v>
      </c>
      <c r="D45" s="3">
        <v>45.13</v>
      </c>
      <c r="E45" s="3">
        <v>61.46</v>
      </c>
      <c r="F45" s="3"/>
      <c r="G45" s="3"/>
      <c r="H45" s="3"/>
    </row>
    <row r="46" spans="1:8" x14ac:dyDescent="0.3">
      <c r="A46" s="3" t="s">
        <v>31</v>
      </c>
      <c r="B46" s="12">
        <v>0</v>
      </c>
      <c r="C46" s="3">
        <v>52.27</v>
      </c>
      <c r="D46" s="3">
        <v>310.52</v>
      </c>
      <c r="E46" s="3">
        <v>362.79</v>
      </c>
      <c r="F46" s="14">
        <f>(E46-E47)/E47</f>
        <v>0.32812271196368425</v>
      </c>
      <c r="G46" s="14">
        <f>E46/$E$65</f>
        <v>0.14113047537539872</v>
      </c>
      <c r="H46" s="3">
        <v>89.63</v>
      </c>
    </row>
    <row r="47" spans="1:8" x14ac:dyDescent="0.3">
      <c r="A47" s="3" t="s">
        <v>11</v>
      </c>
      <c r="B47" s="12">
        <v>0</v>
      </c>
      <c r="C47" s="3">
        <v>17.739999999999998</v>
      </c>
      <c r="D47" s="3">
        <v>255.42</v>
      </c>
      <c r="E47" s="3">
        <v>273.16000000000003</v>
      </c>
      <c r="F47" s="3"/>
      <c r="G47" s="3"/>
      <c r="H47" s="3"/>
    </row>
    <row r="48" spans="1:8" x14ac:dyDescent="0.3">
      <c r="A48" s="3" t="s">
        <v>32</v>
      </c>
      <c r="B48" s="3">
        <v>-40.46</v>
      </c>
      <c r="C48" s="12">
        <v>0</v>
      </c>
      <c r="D48" s="3">
        <v>90.93</v>
      </c>
      <c r="E48" s="3">
        <v>50.47</v>
      </c>
      <c r="F48" s="14">
        <f>(E48-E49)/E49</f>
        <v>-0.43514269725797422</v>
      </c>
      <c r="G48" s="14">
        <f>E48/$E$65</f>
        <v>1.9633548587878313E-2</v>
      </c>
      <c r="H48" s="3">
        <v>-38.880000000000003</v>
      </c>
    </row>
    <row r="49" spans="1:8" x14ac:dyDescent="0.3">
      <c r="A49" s="3" t="s">
        <v>11</v>
      </c>
      <c r="B49" s="12">
        <v>0</v>
      </c>
      <c r="C49" s="12">
        <v>0</v>
      </c>
      <c r="D49" s="3">
        <v>89.35</v>
      </c>
      <c r="E49" s="3">
        <v>89.35</v>
      </c>
      <c r="F49" s="3"/>
      <c r="G49" s="3"/>
      <c r="H49" s="3"/>
    </row>
    <row r="50" spans="1:8" x14ac:dyDescent="0.3">
      <c r="A50" s="3" t="s">
        <v>33</v>
      </c>
      <c r="B50" s="12">
        <v>0</v>
      </c>
      <c r="C50" s="12">
        <v>0</v>
      </c>
      <c r="D50" s="3">
        <v>119.07</v>
      </c>
      <c r="E50" s="3">
        <v>119.07</v>
      </c>
      <c r="F50" s="14">
        <f>(E50-E51)/E51</f>
        <v>0.21129196337741604</v>
      </c>
      <c r="G50" s="14">
        <f>E50/$E$65</f>
        <v>4.6319925309266312E-2</v>
      </c>
      <c r="H50" s="3">
        <v>20.77</v>
      </c>
    </row>
    <row r="51" spans="1:8" x14ac:dyDescent="0.3">
      <c r="A51" s="3" t="s">
        <v>11</v>
      </c>
      <c r="B51" s="12">
        <v>0</v>
      </c>
      <c r="C51" s="12">
        <v>0</v>
      </c>
      <c r="D51" s="3">
        <v>98.3</v>
      </c>
      <c r="E51" s="3">
        <v>98.3</v>
      </c>
      <c r="F51" s="3"/>
      <c r="G51" s="3"/>
      <c r="H51" s="3"/>
    </row>
    <row r="52" spans="1:8" x14ac:dyDescent="0.3">
      <c r="A52" s="3" t="s">
        <v>34</v>
      </c>
      <c r="B52" s="3">
        <v>120.68</v>
      </c>
      <c r="C52" s="3">
        <v>6.67</v>
      </c>
      <c r="D52" s="3">
        <v>12.2</v>
      </c>
      <c r="E52" s="3">
        <v>139.55000000000001</v>
      </c>
      <c r="F52" s="14">
        <f>(E52-E53)/E53</f>
        <v>-0.1453855104415456</v>
      </c>
      <c r="G52" s="14">
        <f>E52/$E$65</f>
        <v>5.4286936901890605E-2</v>
      </c>
      <c r="H52" s="3">
        <v>-23.74</v>
      </c>
    </row>
    <row r="53" spans="1:8" x14ac:dyDescent="0.3">
      <c r="A53" s="3" t="s">
        <v>11</v>
      </c>
      <c r="B53" s="3">
        <v>150.1</v>
      </c>
      <c r="C53" s="3">
        <v>4.72</v>
      </c>
      <c r="D53" s="3">
        <v>8.4700000000000006</v>
      </c>
      <c r="E53" s="3">
        <v>163.29</v>
      </c>
      <c r="F53" s="3"/>
      <c r="G53" s="3"/>
      <c r="H53" s="3"/>
    </row>
    <row r="54" spans="1:8" x14ac:dyDescent="0.3">
      <c r="A54" s="4" t="s">
        <v>35</v>
      </c>
      <c r="B54" s="13">
        <f t="shared" ref="B54:E54" si="0">SUM(B4+B6+B8+B10+B12+B14+B16+B18+B20+B22+B24+B26+B28+B30+B32+B34+B36+B38+B40+B42+B44+B46+B48+B50+B52)</f>
        <v>671.90000000000009</v>
      </c>
      <c r="C54" s="13">
        <f t="shared" si="0"/>
        <v>143.47</v>
      </c>
      <c r="D54" s="13">
        <f t="shared" si="0"/>
        <v>1552.8699999999997</v>
      </c>
      <c r="E54" s="13">
        <f t="shared" si="0"/>
        <v>2368.2400000000002</v>
      </c>
      <c r="F54" s="10">
        <f>(E54-E55)/E55</f>
        <v>0.40285281016017466</v>
      </c>
      <c r="G54" s="10">
        <f>E54/$E$65</f>
        <v>0.92127907881428461</v>
      </c>
      <c r="H54" s="13">
        <f t="shared" ref="H54" si="1">SUM(H4+H6+H8+H10+H12+H14+H16+H18+H20+H22+H24+H26+H28+H30+H32+H34+H36+H38+H40+H42+H44+H46+H48+H50+H52)</f>
        <v>680.07999999999993</v>
      </c>
    </row>
    <row r="55" spans="1:8" x14ac:dyDescent="0.3">
      <c r="A55" s="3" t="s">
        <v>36</v>
      </c>
      <c r="B55" s="15">
        <f>SUM(B5+B7+B9+B11+B13+B15+B17+B19+B21+B23+B25+B27+B29+B31+B33+B35+B37+B39+B41+B43+B45+B47+B49+B51+B53)</f>
        <v>457.72</v>
      </c>
      <c r="C55" s="15">
        <f>SUM(C5+C7+C9+C11+C13+C15+C17+C19+C21+C23+C25+C27+C29+C31+C33+C35+C37+C39+C41+C43+C45+C47+C49+C51+C53)</f>
        <v>86.03</v>
      </c>
      <c r="D55" s="15">
        <f>SUM(D5+D7+D9+D11+D13+D15+D17+D19+D21+D23+D25+D27+D29+D31+D33+D35+D37+D39+D41+D43+D45+D47+D49+D51+D53)</f>
        <v>1144.4099999999999</v>
      </c>
      <c r="E55" s="15">
        <f>SUM(E5+E7+E9+E11+E13+E15+E17+E19+E21+E23+E25+E27+E29+E31+E33+E35+E37+E39+E41+E43+E45+E47+E49+E51+E53)</f>
        <v>1688.1599999999999</v>
      </c>
      <c r="F55" s="3"/>
      <c r="G55" s="3"/>
      <c r="H55" s="3"/>
    </row>
    <row r="56" spans="1:8" x14ac:dyDescent="0.3">
      <c r="A56" s="4" t="s">
        <v>37</v>
      </c>
      <c r="B56" s="10">
        <f>(B54-B55)/B55</f>
        <v>0.46792799091147436</v>
      </c>
      <c r="C56" s="10">
        <f>(C54-C55)/C55</f>
        <v>0.66767406718586531</v>
      </c>
      <c r="D56" s="10">
        <f>(D54-D55)/D55</f>
        <v>0.35691753829484174</v>
      </c>
      <c r="E56" s="10">
        <f>(E54-E55)/E55</f>
        <v>0.40285281016017466</v>
      </c>
      <c r="F56" s="3"/>
      <c r="G56" s="3"/>
      <c r="H56" s="3"/>
    </row>
    <row r="57" spans="1:8" x14ac:dyDescent="0.3">
      <c r="A57" s="4" t="s">
        <v>55</v>
      </c>
      <c r="B57" s="3"/>
      <c r="C57" s="3"/>
      <c r="D57" s="3"/>
      <c r="E57" s="3"/>
      <c r="F57" s="3"/>
      <c r="G57" s="3"/>
      <c r="H57" s="3"/>
    </row>
    <row r="58" spans="1:8" x14ac:dyDescent="0.3">
      <c r="A58" s="3" t="s">
        <v>56</v>
      </c>
      <c r="B58" s="3">
        <v>10.78</v>
      </c>
      <c r="C58" s="12">
        <v>0</v>
      </c>
      <c r="D58" s="3">
        <v>0.87</v>
      </c>
      <c r="E58" s="3">
        <v>11.65</v>
      </c>
      <c r="F58" s="14">
        <f>(E58-E59)/E59</f>
        <v>-0.93905309965995287</v>
      </c>
      <c r="G58" s="14">
        <f>E58/$E$65</f>
        <v>4.5320158717809065E-3</v>
      </c>
      <c r="H58" s="3">
        <v>-179.5</v>
      </c>
    </row>
    <row r="59" spans="1:8" x14ac:dyDescent="0.3">
      <c r="A59" s="3" t="s">
        <v>11</v>
      </c>
      <c r="B59" s="3">
        <v>189.28</v>
      </c>
      <c r="C59" s="12">
        <v>0</v>
      </c>
      <c r="D59" s="3">
        <v>1.87</v>
      </c>
      <c r="E59" s="3">
        <v>191.15</v>
      </c>
      <c r="F59" s="3"/>
      <c r="G59" s="3"/>
      <c r="H59" s="3"/>
    </row>
    <row r="60" spans="1:8" x14ac:dyDescent="0.3">
      <c r="A60" s="3" t="s">
        <v>57</v>
      </c>
      <c r="B60" s="12">
        <v>0</v>
      </c>
      <c r="C60" s="3">
        <v>190.71</v>
      </c>
      <c r="D60" s="12">
        <v>0</v>
      </c>
      <c r="E60" s="3">
        <v>190.71</v>
      </c>
      <c r="F60" s="14">
        <f>(E60-E61)/E61</f>
        <v>0.20473783954516736</v>
      </c>
      <c r="G60" s="14">
        <f>E60/$E$65</f>
        <v>7.4188905313934489E-2</v>
      </c>
      <c r="H60" s="3">
        <v>32.409999999999997</v>
      </c>
    </row>
    <row r="61" spans="1:8" x14ac:dyDescent="0.3">
      <c r="A61" s="3" t="s">
        <v>11</v>
      </c>
      <c r="B61" s="12">
        <v>0</v>
      </c>
      <c r="C61" s="3">
        <v>158.30000000000001</v>
      </c>
      <c r="D61" s="12">
        <v>0</v>
      </c>
      <c r="E61" s="3">
        <v>158.30000000000001</v>
      </c>
      <c r="F61" s="3"/>
      <c r="G61" s="3"/>
      <c r="H61" s="3"/>
    </row>
    <row r="62" spans="1:8" x14ac:dyDescent="0.3">
      <c r="A62" s="4" t="s">
        <v>58</v>
      </c>
      <c r="B62" s="16">
        <f>SUM(B58+B60)</f>
        <v>10.78</v>
      </c>
      <c r="C62" s="16">
        <f>SUM(C58+C60)</f>
        <v>190.71</v>
      </c>
      <c r="D62" s="16">
        <f>SUM(D58+D60)</f>
        <v>0.87</v>
      </c>
      <c r="E62" s="4">
        <v>202.36</v>
      </c>
      <c r="F62" s="10">
        <f>(E62-E63)/E63</f>
        <v>-0.42091858634997847</v>
      </c>
      <c r="G62" s="10">
        <f>E62/$E$65</f>
        <v>7.8720921185715387E-2</v>
      </c>
      <c r="H62" s="4">
        <v>-147.09</v>
      </c>
    </row>
    <row r="63" spans="1:8" x14ac:dyDescent="0.3">
      <c r="A63" s="3" t="s">
        <v>36</v>
      </c>
      <c r="B63" s="3">
        <v>189.28</v>
      </c>
      <c r="C63" s="3">
        <v>158.30000000000001</v>
      </c>
      <c r="D63" s="3">
        <v>1.87</v>
      </c>
      <c r="E63" s="3">
        <v>349.45</v>
      </c>
      <c r="F63" s="3"/>
      <c r="G63" s="3"/>
      <c r="H63" s="3"/>
    </row>
    <row r="64" spans="1:8" x14ac:dyDescent="0.3">
      <c r="A64" s="3" t="s">
        <v>37</v>
      </c>
      <c r="B64" s="17">
        <v>-0.94299999999999995</v>
      </c>
      <c r="C64" s="17">
        <v>0.20469999999999999</v>
      </c>
      <c r="D64" s="17">
        <v>-0.53480000000000005</v>
      </c>
      <c r="E64" s="17">
        <v>-0.4209</v>
      </c>
      <c r="F64" s="3"/>
      <c r="G64" s="3"/>
      <c r="H64" s="3"/>
    </row>
    <row r="65" spans="1:8" x14ac:dyDescent="0.3">
      <c r="A65" s="4" t="s">
        <v>45</v>
      </c>
      <c r="B65" s="13">
        <f>SUM(B54+B62)</f>
        <v>682.68000000000006</v>
      </c>
      <c r="C65" s="13">
        <f>SUM(C54+C62)</f>
        <v>334.18</v>
      </c>
      <c r="D65" s="13">
        <f>SUM(D54+D62)</f>
        <v>1553.7399999999996</v>
      </c>
      <c r="E65" s="13">
        <f>SUM(E54+E62)</f>
        <v>2570.6000000000004</v>
      </c>
      <c r="F65" s="10">
        <f>(E65-E66)/E66</f>
        <v>0.26157606215124607</v>
      </c>
      <c r="G65" s="10">
        <f>E65/$E$65</f>
        <v>1</v>
      </c>
      <c r="H65" s="13">
        <f>SUM(H54+H62)</f>
        <v>532.9899999999999</v>
      </c>
    </row>
    <row r="66" spans="1:8" x14ac:dyDescent="0.3">
      <c r="A66" s="3" t="s">
        <v>36</v>
      </c>
      <c r="B66" s="3">
        <v>647</v>
      </c>
      <c r="C66" s="3">
        <v>244.33</v>
      </c>
      <c r="D66" s="3">
        <v>1146.28</v>
      </c>
      <c r="E66" s="3">
        <v>2037.61</v>
      </c>
      <c r="F66" s="3"/>
      <c r="G66" s="3"/>
      <c r="H66" s="3"/>
    </row>
    <row r="67" spans="1:8" x14ac:dyDescent="0.3">
      <c r="A67" s="3" t="s">
        <v>37</v>
      </c>
      <c r="B67" s="14">
        <f>(B65-B66)/B66</f>
        <v>5.5146831530139204E-2</v>
      </c>
      <c r="C67" s="14">
        <f>(C65-C66)/C66</f>
        <v>0.36774035116440873</v>
      </c>
      <c r="D67" s="14">
        <f>(D65-D66)/D66</f>
        <v>0.3554628886484974</v>
      </c>
      <c r="E67" s="14">
        <f>(E65-E66)/E66</f>
        <v>0.26157606215124607</v>
      </c>
      <c r="F67" s="3"/>
      <c r="G67" s="3"/>
      <c r="H67" s="3"/>
    </row>
    <row r="68" spans="1:8" x14ac:dyDescent="0.3">
      <c r="A68" s="3" t="s">
        <v>46</v>
      </c>
      <c r="B68" s="14">
        <f>B65/$E$65</f>
        <v>0.26557223994398194</v>
      </c>
      <c r="C68" s="14">
        <f>C65/$E$65</f>
        <v>0.13000077802847582</v>
      </c>
      <c r="D68" s="14">
        <f>D65/$E$65</f>
        <v>0.60442698202754197</v>
      </c>
      <c r="E68" s="14">
        <f>E65/$E$65</f>
        <v>1</v>
      </c>
      <c r="F68" s="3"/>
      <c r="G68" s="3"/>
      <c r="H68" s="3"/>
    </row>
    <row r="69" spans="1:8" x14ac:dyDescent="0.3">
      <c r="A69" s="3" t="s">
        <v>47</v>
      </c>
      <c r="B69" s="14">
        <f>B66/$E$66</f>
        <v>0.31752886960703963</v>
      </c>
      <c r="C69" s="14">
        <f>C66/$E$66</f>
        <v>0.11991009074356723</v>
      </c>
      <c r="D69" s="14">
        <f>D66/$E$66</f>
        <v>0.56256103964939319</v>
      </c>
      <c r="E69" s="14">
        <f>E66/$E$66</f>
        <v>1</v>
      </c>
      <c r="F69" s="3"/>
      <c r="G69" s="3"/>
      <c r="H69" s="3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abSelected="1" workbookViewId="0">
      <selection activeCell="J2" sqref="J2"/>
    </sheetView>
  </sheetViews>
  <sheetFormatPr defaultRowHeight="14.4" x14ac:dyDescent="0.3"/>
  <cols>
    <col min="1" max="1" width="32.21875" customWidth="1"/>
    <col min="2" max="2" width="10.109375" customWidth="1"/>
    <col min="3" max="3" width="12.21875" customWidth="1"/>
    <col min="6" max="6" width="11.6640625" customWidth="1"/>
    <col min="7" max="7" width="10.6640625" customWidth="1"/>
    <col min="8" max="8" width="10.109375" customWidth="1"/>
    <col min="9" max="9" width="10.33203125" customWidth="1"/>
    <col min="10" max="10" width="11" customWidth="1"/>
    <col min="12" max="12" width="9.6640625" customWidth="1"/>
    <col min="13" max="13" width="10.21875" customWidth="1"/>
    <col min="14" max="14" width="10" customWidth="1"/>
    <col min="15" max="15" width="10.6640625" customWidth="1"/>
    <col min="18" max="18" width="10.21875" customWidth="1"/>
  </cols>
  <sheetData>
    <row r="1" spans="1:18" ht="31.8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6.2" customHeight="1" x14ac:dyDescent="0.3">
      <c r="A2" s="6"/>
      <c r="B2" s="6" t="s">
        <v>59</v>
      </c>
      <c r="C2" s="6" t="s">
        <v>60</v>
      </c>
      <c r="D2" s="6" t="s">
        <v>61</v>
      </c>
      <c r="E2" s="6" t="s">
        <v>62</v>
      </c>
      <c r="F2" s="6" t="s">
        <v>63</v>
      </c>
      <c r="G2" s="6" t="s">
        <v>64</v>
      </c>
      <c r="H2" s="6" t="s">
        <v>65</v>
      </c>
      <c r="I2" s="6" t="s">
        <v>66</v>
      </c>
      <c r="J2" s="6" t="s">
        <v>67</v>
      </c>
      <c r="K2" s="6" t="s">
        <v>68</v>
      </c>
      <c r="L2" s="6" t="s">
        <v>69</v>
      </c>
      <c r="M2" s="6" t="s">
        <v>70</v>
      </c>
      <c r="N2" s="6" t="s">
        <v>71</v>
      </c>
      <c r="O2" s="6" t="s">
        <v>5</v>
      </c>
      <c r="P2" s="6" t="s">
        <v>6</v>
      </c>
      <c r="Q2" s="6" t="s">
        <v>7</v>
      </c>
      <c r="R2" s="6" t="s">
        <v>8</v>
      </c>
    </row>
    <row r="3" spans="1:18" x14ac:dyDescent="0.3">
      <c r="A3" s="4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A4" s="3" t="s">
        <v>10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3">
        <v>131.77000000000001</v>
      </c>
      <c r="H4" s="3">
        <v>47.76</v>
      </c>
      <c r="I4" s="3">
        <v>84.02</v>
      </c>
      <c r="J4" s="3">
        <v>188.96</v>
      </c>
      <c r="K4" s="12">
        <v>0</v>
      </c>
      <c r="L4" s="3">
        <v>11.33</v>
      </c>
      <c r="M4" s="3">
        <v>1.64</v>
      </c>
      <c r="N4" s="3">
        <v>10.93</v>
      </c>
      <c r="O4" s="3">
        <v>344.64</v>
      </c>
      <c r="P4" s="14">
        <f>(O4-O5)/O5</f>
        <v>0.20163174226840064</v>
      </c>
      <c r="Q4" s="14">
        <f>O4/$O$79</f>
        <v>6.8128148287841415E-3</v>
      </c>
      <c r="R4" s="3">
        <v>57.83</v>
      </c>
    </row>
    <row r="5" spans="1:18" x14ac:dyDescent="0.3">
      <c r="A5" s="3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3">
        <v>98.75</v>
      </c>
      <c r="H5" s="3">
        <v>35.33</v>
      </c>
      <c r="I5" s="3">
        <v>63.42</v>
      </c>
      <c r="J5" s="3">
        <v>158.44999999999999</v>
      </c>
      <c r="K5" s="12">
        <v>0</v>
      </c>
      <c r="L5" s="3">
        <v>19.68</v>
      </c>
      <c r="M5" s="3">
        <v>1.96</v>
      </c>
      <c r="N5" s="3">
        <v>7.97</v>
      </c>
      <c r="O5" s="3">
        <v>286.81</v>
      </c>
      <c r="P5" s="3"/>
      <c r="Q5" s="3"/>
      <c r="R5" s="3"/>
    </row>
    <row r="6" spans="1:18" x14ac:dyDescent="0.3">
      <c r="A6" s="3" t="s">
        <v>12</v>
      </c>
      <c r="B6" s="3">
        <v>883.03</v>
      </c>
      <c r="C6" s="3">
        <v>85.79</v>
      </c>
      <c r="D6" s="3">
        <v>82.07</v>
      </c>
      <c r="E6" s="3">
        <v>3.73</v>
      </c>
      <c r="F6" s="3">
        <v>87.33</v>
      </c>
      <c r="G6" s="3">
        <v>975.03</v>
      </c>
      <c r="H6" s="3">
        <v>539.29</v>
      </c>
      <c r="I6" s="3">
        <v>435.74</v>
      </c>
      <c r="J6" s="3">
        <v>992.8</v>
      </c>
      <c r="K6" s="3">
        <v>3.36</v>
      </c>
      <c r="L6" s="3">
        <v>155.61000000000001</v>
      </c>
      <c r="M6" s="3">
        <v>40.76</v>
      </c>
      <c r="N6" s="3">
        <v>258.10000000000002</v>
      </c>
      <c r="O6" s="3">
        <v>3481.82</v>
      </c>
      <c r="P6" s="14">
        <f>(O6-O7)/O7</f>
        <v>0.3173393061856099</v>
      </c>
      <c r="Q6" s="14">
        <f>O6/$O$79</f>
        <v>6.8828327899133013E-2</v>
      </c>
      <c r="R6" s="3">
        <v>838.75</v>
      </c>
    </row>
    <row r="7" spans="1:18" x14ac:dyDescent="0.3">
      <c r="A7" s="3" t="s">
        <v>11</v>
      </c>
      <c r="B7" s="3">
        <v>691.79</v>
      </c>
      <c r="C7" s="3">
        <v>85.61</v>
      </c>
      <c r="D7" s="3">
        <v>79.61</v>
      </c>
      <c r="E7" s="19">
        <v>6</v>
      </c>
      <c r="F7" s="3">
        <v>96.86</v>
      </c>
      <c r="G7" s="3">
        <v>862.83</v>
      </c>
      <c r="H7" s="3">
        <v>407.04</v>
      </c>
      <c r="I7" s="3">
        <v>455.78</v>
      </c>
      <c r="J7" s="3">
        <v>628.92999999999995</v>
      </c>
      <c r="K7" s="3">
        <v>3.7</v>
      </c>
      <c r="L7" s="3">
        <v>102.72</v>
      </c>
      <c r="M7" s="3">
        <v>42.8</v>
      </c>
      <c r="N7" s="3">
        <v>127.84</v>
      </c>
      <c r="O7" s="3">
        <v>2643.07</v>
      </c>
      <c r="P7" s="3"/>
      <c r="Q7" s="3"/>
      <c r="R7" s="3"/>
    </row>
    <row r="8" spans="1:18" x14ac:dyDescent="0.3">
      <c r="A8" s="3" t="s">
        <v>13</v>
      </c>
      <c r="B8" s="3">
        <v>195.43</v>
      </c>
      <c r="C8" s="3">
        <v>35.1</v>
      </c>
      <c r="D8" s="3">
        <v>31.8</v>
      </c>
      <c r="E8" s="3">
        <v>3.3</v>
      </c>
      <c r="F8" s="3">
        <v>7.97</v>
      </c>
      <c r="G8" s="3">
        <v>747.34</v>
      </c>
      <c r="H8" s="3">
        <v>323.75</v>
      </c>
      <c r="I8" s="3">
        <v>423.59</v>
      </c>
      <c r="J8" s="3">
        <v>209.37</v>
      </c>
      <c r="K8" s="12">
        <v>0</v>
      </c>
      <c r="L8" s="3">
        <v>5.19</v>
      </c>
      <c r="M8" s="3">
        <v>65.73</v>
      </c>
      <c r="N8" s="3">
        <v>61.36</v>
      </c>
      <c r="O8" s="3">
        <v>1327.49</v>
      </c>
      <c r="P8" s="14">
        <f>(O8-O9)/O9</f>
        <v>0.1451381939891653</v>
      </c>
      <c r="Q8" s="14">
        <f>O8/$O$79</f>
        <v>2.6241711806704565E-2</v>
      </c>
      <c r="R8" s="3">
        <v>168.25</v>
      </c>
    </row>
    <row r="9" spans="1:18" x14ac:dyDescent="0.3">
      <c r="A9" s="3" t="s">
        <v>11</v>
      </c>
      <c r="B9" s="3">
        <v>161.12</v>
      </c>
      <c r="C9" s="3">
        <v>27.45</v>
      </c>
      <c r="D9" s="3">
        <v>26.63</v>
      </c>
      <c r="E9" s="3">
        <v>0.82</v>
      </c>
      <c r="F9" s="3">
        <v>7.41</v>
      </c>
      <c r="G9" s="3">
        <v>745.76</v>
      </c>
      <c r="H9" s="3">
        <v>333.27</v>
      </c>
      <c r="I9" s="3">
        <v>412.49</v>
      </c>
      <c r="J9" s="3">
        <v>130.99</v>
      </c>
      <c r="K9" s="12">
        <v>0</v>
      </c>
      <c r="L9" s="3">
        <v>4</v>
      </c>
      <c r="M9" s="3">
        <v>66.8</v>
      </c>
      <c r="N9" s="3">
        <v>15.71</v>
      </c>
      <c r="O9" s="3">
        <v>1159.24</v>
      </c>
      <c r="P9" s="3"/>
      <c r="Q9" s="3"/>
      <c r="R9" s="3"/>
    </row>
    <row r="10" spans="1:18" x14ac:dyDescent="0.3">
      <c r="A10" s="3" t="s">
        <v>72</v>
      </c>
      <c r="B10" s="3">
        <v>15.35</v>
      </c>
      <c r="C10" s="3">
        <v>0.13</v>
      </c>
      <c r="D10" s="3">
        <v>0.13</v>
      </c>
      <c r="E10" s="12">
        <v>0</v>
      </c>
      <c r="F10" s="3">
        <v>1.03</v>
      </c>
      <c r="G10" s="3">
        <v>74.19</v>
      </c>
      <c r="H10" s="3">
        <v>40</v>
      </c>
      <c r="I10" s="3">
        <v>34.200000000000003</v>
      </c>
      <c r="J10" s="3">
        <v>61.29</v>
      </c>
      <c r="K10" s="12">
        <v>0</v>
      </c>
      <c r="L10" s="3">
        <v>0.02</v>
      </c>
      <c r="M10" s="3">
        <v>5.22</v>
      </c>
      <c r="N10" s="3">
        <v>2.31</v>
      </c>
      <c r="O10" s="3">
        <v>159.55000000000001</v>
      </c>
      <c r="P10" s="14">
        <f>(O10-O11)/O11</f>
        <v>0.61963252461679019</v>
      </c>
      <c r="Q10" s="14">
        <f>O10/$O$79</f>
        <v>3.1539711174921946E-3</v>
      </c>
      <c r="R10" s="3">
        <v>61.04</v>
      </c>
    </row>
    <row r="11" spans="1:18" x14ac:dyDescent="0.3">
      <c r="A11" s="3" t="s">
        <v>11</v>
      </c>
      <c r="B11" s="3">
        <v>13.42</v>
      </c>
      <c r="C11" s="12">
        <v>0</v>
      </c>
      <c r="D11" s="12">
        <v>0</v>
      </c>
      <c r="E11" s="12">
        <v>0</v>
      </c>
      <c r="F11" s="3">
        <v>1.36</v>
      </c>
      <c r="G11" s="3">
        <v>38.549999999999997</v>
      </c>
      <c r="H11" s="3">
        <v>22.36</v>
      </c>
      <c r="I11" s="3">
        <v>16.190000000000001</v>
      </c>
      <c r="J11" s="3">
        <v>34.159999999999997</v>
      </c>
      <c r="K11" s="12">
        <v>0</v>
      </c>
      <c r="L11" s="12">
        <v>0</v>
      </c>
      <c r="M11" s="3">
        <v>10.86</v>
      </c>
      <c r="N11" s="3">
        <v>0.16</v>
      </c>
      <c r="O11" s="3">
        <v>98.51</v>
      </c>
      <c r="P11" s="3"/>
      <c r="Q11" s="3"/>
      <c r="R11" s="3"/>
    </row>
    <row r="12" spans="1:18" x14ac:dyDescent="0.3">
      <c r="A12" s="3" t="s">
        <v>14</v>
      </c>
      <c r="B12" s="3">
        <v>180.06</v>
      </c>
      <c r="C12" s="3">
        <v>30.24</v>
      </c>
      <c r="D12" s="3">
        <v>30.24</v>
      </c>
      <c r="E12" s="12">
        <v>0</v>
      </c>
      <c r="F12" s="3">
        <v>15.09</v>
      </c>
      <c r="G12" s="3">
        <v>316.57</v>
      </c>
      <c r="H12" s="3">
        <v>136.6</v>
      </c>
      <c r="I12" s="3">
        <v>179.97</v>
      </c>
      <c r="J12" s="3">
        <v>467.84</v>
      </c>
      <c r="K12" s="12">
        <v>0</v>
      </c>
      <c r="L12" s="3">
        <v>11.3</v>
      </c>
      <c r="M12" s="3">
        <v>18.93</v>
      </c>
      <c r="N12" s="3">
        <v>64.75</v>
      </c>
      <c r="O12" s="3">
        <v>1104.78</v>
      </c>
      <c r="P12" s="14">
        <f>(O12-O13)/O13</f>
        <v>0.31415044963600897</v>
      </c>
      <c r="Q12" s="14">
        <f>O12/$O$79</f>
        <v>2.1839199067270613E-2</v>
      </c>
      <c r="R12" s="3">
        <v>264.10000000000002</v>
      </c>
    </row>
    <row r="13" spans="1:18" x14ac:dyDescent="0.3">
      <c r="A13" s="3" t="s">
        <v>11</v>
      </c>
      <c r="B13" s="3">
        <v>148.41999999999999</v>
      </c>
      <c r="C13" s="3">
        <v>24.28</v>
      </c>
      <c r="D13" s="3">
        <v>24.28</v>
      </c>
      <c r="E13" s="12">
        <v>0</v>
      </c>
      <c r="F13" s="3">
        <v>15.34</v>
      </c>
      <c r="G13" s="3">
        <v>320.73</v>
      </c>
      <c r="H13" s="3">
        <v>146.94999999999999</v>
      </c>
      <c r="I13" s="3">
        <v>173.78</v>
      </c>
      <c r="J13" s="3">
        <v>203.31</v>
      </c>
      <c r="K13" s="3">
        <v>-0.01</v>
      </c>
      <c r="L13" s="3">
        <v>12.67</v>
      </c>
      <c r="M13" s="3">
        <v>17.93</v>
      </c>
      <c r="N13" s="3">
        <v>98.01</v>
      </c>
      <c r="O13" s="3">
        <v>840.68</v>
      </c>
      <c r="P13" s="3"/>
      <c r="Q13" s="3"/>
      <c r="R13" s="3"/>
    </row>
    <row r="14" spans="1:18" x14ac:dyDescent="0.3">
      <c r="A14" s="3" t="s">
        <v>15</v>
      </c>
      <c r="B14" s="3">
        <v>190.51</v>
      </c>
      <c r="C14" s="3">
        <v>22.62</v>
      </c>
      <c r="D14" s="3">
        <v>22.62</v>
      </c>
      <c r="E14" s="12">
        <v>0</v>
      </c>
      <c r="F14" s="3">
        <v>16.93</v>
      </c>
      <c r="G14" s="3">
        <v>803.92</v>
      </c>
      <c r="H14" s="3">
        <v>330.36</v>
      </c>
      <c r="I14" s="3">
        <v>473.55</v>
      </c>
      <c r="J14" s="3">
        <v>305.97000000000003</v>
      </c>
      <c r="K14" s="12">
        <v>0</v>
      </c>
      <c r="L14" s="3">
        <v>28.07</v>
      </c>
      <c r="M14" s="3">
        <v>240.06</v>
      </c>
      <c r="N14" s="3">
        <v>65.59</v>
      </c>
      <c r="O14" s="3">
        <v>1673.66</v>
      </c>
      <c r="P14" s="14">
        <f>(O14-O15)/O15</f>
        <v>0.19485693072134336</v>
      </c>
      <c r="Q14" s="14">
        <f>O14/$O$79</f>
        <v>3.3084771548116489E-2</v>
      </c>
      <c r="R14" s="3">
        <v>272.94</v>
      </c>
    </row>
    <row r="15" spans="1:18" x14ac:dyDescent="0.3">
      <c r="A15" s="3" t="s">
        <v>11</v>
      </c>
      <c r="B15" s="3">
        <v>163.76</v>
      </c>
      <c r="C15" s="3">
        <v>24.54</v>
      </c>
      <c r="D15" s="3">
        <v>24.54</v>
      </c>
      <c r="E15" s="12">
        <v>0</v>
      </c>
      <c r="F15" s="3">
        <v>18.239999999999998</v>
      </c>
      <c r="G15" s="3">
        <v>768.33</v>
      </c>
      <c r="H15" s="3">
        <v>264.02999999999997</v>
      </c>
      <c r="I15" s="3">
        <v>504.3</v>
      </c>
      <c r="J15" s="3">
        <v>324.56</v>
      </c>
      <c r="K15" s="12">
        <v>0</v>
      </c>
      <c r="L15" s="3">
        <v>19.190000000000001</v>
      </c>
      <c r="M15" s="3">
        <v>42.58</v>
      </c>
      <c r="N15" s="3">
        <v>39.520000000000003</v>
      </c>
      <c r="O15" s="3">
        <v>1400.72</v>
      </c>
      <c r="P15" s="3"/>
      <c r="Q15" s="3"/>
      <c r="R15" s="3"/>
    </row>
    <row r="16" spans="1:18" x14ac:dyDescent="0.3">
      <c r="A16" s="3" t="s">
        <v>16</v>
      </c>
      <c r="B16" s="3">
        <v>652.76</v>
      </c>
      <c r="C16" s="3">
        <v>44.55</v>
      </c>
      <c r="D16" s="3">
        <v>43.35</v>
      </c>
      <c r="E16" s="3">
        <v>1.2</v>
      </c>
      <c r="F16" s="3">
        <v>52.36</v>
      </c>
      <c r="G16" s="3">
        <v>607.15</v>
      </c>
      <c r="H16" s="3">
        <v>398.14</v>
      </c>
      <c r="I16" s="3">
        <v>209.01</v>
      </c>
      <c r="J16" s="3">
        <v>999.86</v>
      </c>
      <c r="K16" s="3">
        <v>3.63</v>
      </c>
      <c r="L16" s="3">
        <v>162.91999999999999</v>
      </c>
      <c r="M16" s="3">
        <v>76.349999999999994</v>
      </c>
      <c r="N16" s="3">
        <v>97.83</v>
      </c>
      <c r="O16" s="3">
        <v>2697.41</v>
      </c>
      <c r="P16" s="14">
        <f>(O16-O17)/O17</f>
        <v>9.8772673762592023E-2</v>
      </c>
      <c r="Q16" s="14">
        <f>O16/$O$79</f>
        <v>5.3322176321119519E-2</v>
      </c>
      <c r="R16" s="3">
        <v>242.48</v>
      </c>
    </row>
    <row r="17" spans="1:18" x14ac:dyDescent="0.3">
      <c r="A17" s="3" t="s">
        <v>11</v>
      </c>
      <c r="B17" s="3">
        <v>514.76</v>
      </c>
      <c r="C17" s="3">
        <v>53.23</v>
      </c>
      <c r="D17" s="3">
        <v>50.3</v>
      </c>
      <c r="E17" s="3">
        <v>2.93</v>
      </c>
      <c r="F17" s="3">
        <v>50.02</v>
      </c>
      <c r="G17" s="3">
        <v>581.01</v>
      </c>
      <c r="H17" s="3">
        <v>267.08999999999997</v>
      </c>
      <c r="I17" s="3">
        <v>313.92</v>
      </c>
      <c r="J17" s="3">
        <v>846.37</v>
      </c>
      <c r="K17" s="3">
        <v>3.81</v>
      </c>
      <c r="L17" s="3">
        <v>153.41999999999999</v>
      </c>
      <c r="M17" s="3">
        <v>176.78</v>
      </c>
      <c r="N17" s="3">
        <v>75.53</v>
      </c>
      <c r="O17" s="3">
        <v>2454.9299999999998</v>
      </c>
      <c r="P17" s="3"/>
      <c r="Q17" s="3"/>
      <c r="R17" s="3"/>
    </row>
    <row r="18" spans="1:18" x14ac:dyDescent="0.3">
      <c r="A18" s="3" t="s">
        <v>17</v>
      </c>
      <c r="B18" s="3">
        <v>1071.8800000000001</v>
      </c>
      <c r="C18" s="3">
        <v>261.76</v>
      </c>
      <c r="D18" s="3">
        <v>229.33</v>
      </c>
      <c r="E18" s="3">
        <v>32.43</v>
      </c>
      <c r="F18" s="3">
        <v>189.27</v>
      </c>
      <c r="G18" s="3">
        <v>1551.61</v>
      </c>
      <c r="H18" s="3">
        <v>792.9</v>
      </c>
      <c r="I18" s="3">
        <v>758.71</v>
      </c>
      <c r="J18" s="3">
        <v>1842.35</v>
      </c>
      <c r="K18" s="3">
        <v>36.31</v>
      </c>
      <c r="L18" s="3">
        <v>248.43</v>
      </c>
      <c r="M18" s="3">
        <v>127.68</v>
      </c>
      <c r="N18" s="3">
        <v>141.22999999999999</v>
      </c>
      <c r="O18" s="3">
        <v>5470.52</v>
      </c>
      <c r="P18" s="14">
        <f>(O18-O19)/O19</f>
        <v>0.22260737025837699</v>
      </c>
      <c r="Q18" s="14">
        <f>O18/$O$79</f>
        <v>0.10814078394022815</v>
      </c>
      <c r="R18" s="3">
        <v>996.05</v>
      </c>
    </row>
    <row r="19" spans="1:18" x14ac:dyDescent="0.3">
      <c r="A19" s="3" t="s">
        <v>11</v>
      </c>
      <c r="B19" s="3">
        <v>969.68</v>
      </c>
      <c r="C19" s="3">
        <v>205.4</v>
      </c>
      <c r="D19" s="3">
        <v>196.87</v>
      </c>
      <c r="E19" s="3">
        <v>8.5299999999999994</v>
      </c>
      <c r="F19" s="3">
        <v>207.11</v>
      </c>
      <c r="G19" s="3">
        <v>1185.3</v>
      </c>
      <c r="H19" s="3">
        <v>582.59</v>
      </c>
      <c r="I19" s="3">
        <v>602.71</v>
      </c>
      <c r="J19" s="3">
        <v>1430.94</v>
      </c>
      <c r="K19" s="3">
        <v>34.85</v>
      </c>
      <c r="L19" s="3">
        <v>189.14</v>
      </c>
      <c r="M19" s="3">
        <v>131.81</v>
      </c>
      <c r="N19" s="3">
        <v>120.24</v>
      </c>
      <c r="O19" s="3">
        <v>4474.47</v>
      </c>
      <c r="P19" s="3"/>
      <c r="Q19" s="3"/>
      <c r="R19" s="3"/>
    </row>
    <row r="20" spans="1:18" x14ac:dyDescent="0.3">
      <c r="A20" s="3" t="s">
        <v>18</v>
      </c>
      <c r="B20" s="3">
        <v>267.86</v>
      </c>
      <c r="C20" s="3">
        <v>70.09</v>
      </c>
      <c r="D20" s="3">
        <v>68.260000000000005</v>
      </c>
      <c r="E20" s="3">
        <v>1.83</v>
      </c>
      <c r="F20" s="3">
        <v>48.41</v>
      </c>
      <c r="G20" s="3">
        <v>568.72</v>
      </c>
      <c r="H20" s="3">
        <v>277.88</v>
      </c>
      <c r="I20" s="3">
        <v>290.83</v>
      </c>
      <c r="J20" s="3">
        <v>150.30000000000001</v>
      </c>
      <c r="K20" s="12">
        <v>0</v>
      </c>
      <c r="L20" s="3">
        <v>52.5</v>
      </c>
      <c r="M20" s="3">
        <v>20.47</v>
      </c>
      <c r="N20" s="3">
        <v>113.65</v>
      </c>
      <c r="O20" s="3">
        <v>1291.99</v>
      </c>
      <c r="P20" s="14">
        <f>(O20-O21)/O21</f>
        <v>-0.25077271910138427</v>
      </c>
      <c r="Q20" s="14">
        <f>O20/$O$79</f>
        <v>2.5539950762072956E-2</v>
      </c>
      <c r="R20" s="3">
        <v>-432.44</v>
      </c>
    </row>
    <row r="21" spans="1:18" x14ac:dyDescent="0.3">
      <c r="A21" s="3" t="s">
        <v>11</v>
      </c>
      <c r="B21" s="3">
        <v>285.31</v>
      </c>
      <c r="C21" s="3">
        <v>69.680000000000007</v>
      </c>
      <c r="D21" s="3">
        <v>63.18</v>
      </c>
      <c r="E21" s="3">
        <v>6.49</v>
      </c>
      <c r="F21" s="3">
        <v>36.24</v>
      </c>
      <c r="G21" s="3">
        <v>683.3</v>
      </c>
      <c r="H21" s="3">
        <v>360.31</v>
      </c>
      <c r="I21" s="3">
        <v>322.99</v>
      </c>
      <c r="J21" s="3">
        <v>469.24</v>
      </c>
      <c r="K21" s="12">
        <v>0</v>
      </c>
      <c r="L21" s="3">
        <v>43</v>
      </c>
      <c r="M21" s="3">
        <v>22.45</v>
      </c>
      <c r="N21" s="3">
        <v>115.22</v>
      </c>
      <c r="O21" s="3">
        <v>1724.43</v>
      </c>
      <c r="P21" s="3"/>
      <c r="Q21" s="3"/>
      <c r="R21" s="3"/>
    </row>
    <row r="22" spans="1:18" x14ac:dyDescent="0.3">
      <c r="A22" s="3" t="s">
        <v>19</v>
      </c>
      <c r="B22" s="3">
        <v>21.38</v>
      </c>
      <c r="C22" s="3">
        <v>3.1</v>
      </c>
      <c r="D22" s="3">
        <v>3.1</v>
      </c>
      <c r="E22" s="12">
        <v>0</v>
      </c>
      <c r="F22" s="3">
        <v>2.14</v>
      </c>
      <c r="G22" s="3">
        <v>143.38999999999999</v>
      </c>
      <c r="H22" s="3">
        <v>80.650000000000006</v>
      </c>
      <c r="I22" s="3">
        <v>62.74</v>
      </c>
      <c r="J22" s="3">
        <v>105.88</v>
      </c>
      <c r="K22" s="12">
        <v>0</v>
      </c>
      <c r="L22" s="3">
        <v>0.28999999999999998</v>
      </c>
      <c r="M22" s="3">
        <v>10.66</v>
      </c>
      <c r="N22" s="3">
        <v>7.17</v>
      </c>
      <c r="O22" s="3">
        <v>294.01</v>
      </c>
      <c r="P22" s="14">
        <f>(O22-O23)/O23</f>
        <v>0.37664465983050055</v>
      </c>
      <c r="Q22" s="14">
        <f>O22/$O$79</f>
        <v>5.8119652037222193E-3</v>
      </c>
      <c r="R22" s="3">
        <v>80.44</v>
      </c>
    </row>
    <row r="23" spans="1:18" x14ac:dyDescent="0.3">
      <c r="A23" s="3" t="s">
        <v>11</v>
      </c>
      <c r="B23" s="3">
        <v>16.71</v>
      </c>
      <c r="C23" s="3">
        <v>2.16</v>
      </c>
      <c r="D23" s="3">
        <v>2.16</v>
      </c>
      <c r="E23" s="12">
        <v>0</v>
      </c>
      <c r="F23" s="3">
        <v>2.12</v>
      </c>
      <c r="G23" s="3">
        <v>95.81</v>
      </c>
      <c r="H23" s="3">
        <v>49.96</v>
      </c>
      <c r="I23" s="3">
        <v>45.85</v>
      </c>
      <c r="J23" s="3">
        <v>80.81</v>
      </c>
      <c r="K23" s="12">
        <v>0</v>
      </c>
      <c r="L23" s="3">
        <v>0.22</v>
      </c>
      <c r="M23" s="3">
        <v>9.17</v>
      </c>
      <c r="N23" s="3">
        <v>6.57</v>
      </c>
      <c r="O23" s="3">
        <v>213.57</v>
      </c>
      <c r="P23" s="3"/>
      <c r="Q23" s="3"/>
      <c r="R23" s="3"/>
    </row>
    <row r="24" spans="1:18" x14ac:dyDescent="0.3">
      <c r="A24" s="3" t="s">
        <v>20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3">
        <v>281.5</v>
      </c>
      <c r="O24" s="3">
        <v>281.5</v>
      </c>
      <c r="P24" s="12">
        <v>0</v>
      </c>
      <c r="Q24" s="14">
        <f>O24/$O$79</f>
        <v>5.564668565177391E-3</v>
      </c>
      <c r="R24" s="3">
        <v>281.5</v>
      </c>
    </row>
    <row r="25" spans="1:18" x14ac:dyDescent="0.3">
      <c r="A25" s="3" t="s">
        <v>11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3"/>
      <c r="Q25" s="3"/>
      <c r="R25" s="3"/>
    </row>
    <row r="26" spans="1:18" x14ac:dyDescent="0.3">
      <c r="A26" s="3" t="s">
        <v>21</v>
      </c>
      <c r="B26" s="3">
        <v>17.350000000000001</v>
      </c>
      <c r="C26" s="3">
        <v>6.36</v>
      </c>
      <c r="D26" s="3">
        <v>6.36</v>
      </c>
      <c r="E26" s="12">
        <v>0</v>
      </c>
      <c r="F26" s="3">
        <v>5.8</v>
      </c>
      <c r="G26" s="3">
        <v>259.60000000000002</v>
      </c>
      <c r="H26" s="3">
        <v>157.47</v>
      </c>
      <c r="I26" s="3">
        <v>102.13</v>
      </c>
      <c r="J26" s="3">
        <v>59.45</v>
      </c>
      <c r="K26" s="12">
        <v>0</v>
      </c>
      <c r="L26" s="3">
        <v>2.71</v>
      </c>
      <c r="M26" s="3">
        <v>4.57</v>
      </c>
      <c r="N26" s="3">
        <v>21.26</v>
      </c>
      <c r="O26" s="3">
        <v>377.1</v>
      </c>
      <c r="P26" s="14">
        <f>(O26-O27)/O27</f>
        <v>-6.1146243091171643E-2</v>
      </c>
      <c r="Q26" s="14">
        <f>O26/$O$79</f>
        <v>7.4544814064951836E-3</v>
      </c>
      <c r="R26" s="3">
        <v>-24.56</v>
      </c>
    </row>
    <row r="27" spans="1:18" x14ac:dyDescent="0.3">
      <c r="A27" s="3" t="s">
        <v>11</v>
      </c>
      <c r="B27" s="3">
        <v>34.01</v>
      </c>
      <c r="C27" s="3">
        <v>11.57</v>
      </c>
      <c r="D27" s="3">
        <v>11.57</v>
      </c>
      <c r="E27" s="12">
        <v>0</v>
      </c>
      <c r="F27" s="3">
        <v>8.1199999999999992</v>
      </c>
      <c r="G27" s="3">
        <v>215.64</v>
      </c>
      <c r="H27" s="3">
        <v>126.94</v>
      </c>
      <c r="I27" s="3">
        <v>88.71</v>
      </c>
      <c r="J27" s="3">
        <v>102.51</v>
      </c>
      <c r="K27" s="12">
        <v>0</v>
      </c>
      <c r="L27" s="3">
        <v>3.64</v>
      </c>
      <c r="M27" s="3">
        <v>7.42</v>
      </c>
      <c r="N27" s="3">
        <v>18.739999999999998</v>
      </c>
      <c r="O27" s="3">
        <v>401.66</v>
      </c>
      <c r="P27" s="3"/>
      <c r="Q27" s="3"/>
      <c r="R27" s="3"/>
    </row>
    <row r="28" spans="1:18" x14ac:dyDescent="0.3">
      <c r="A28" s="3" t="s">
        <v>22</v>
      </c>
      <c r="B28" s="3">
        <v>68.89</v>
      </c>
      <c r="C28" s="3">
        <v>6.4</v>
      </c>
      <c r="D28" s="3">
        <v>6.4</v>
      </c>
      <c r="E28" s="12">
        <v>0</v>
      </c>
      <c r="F28" s="3">
        <v>1.99</v>
      </c>
      <c r="G28" s="3">
        <v>328.32</v>
      </c>
      <c r="H28" s="3">
        <v>109.16</v>
      </c>
      <c r="I28" s="3">
        <v>219.16</v>
      </c>
      <c r="J28" s="3">
        <v>163.08000000000001</v>
      </c>
      <c r="K28" s="12">
        <v>0</v>
      </c>
      <c r="L28" s="3">
        <v>18.670000000000002</v>
      </c>
      <c r="M28" s="3">
        <v>6.45</v>
      </c>
      <c r="N28" s="3">
        <v>1.3</v>
      </c>
      <c r="O28" s="3">
        <v>595.1</v>
      </c>
      <c r="P28" s="14">
        <f>(O28-O29)/O29</f>
        <v>0.53380241758808222</v>
      </c>
      <c r="Q28" s="14">
        <f>O28/$O$79</f>
        <v>1.1763887258035757E-2</v>
      </c>
      <c r="R28" s="3">
        <v>207.11</v>
      </c>
    </row>
    <row r="29" spans="1:18" x14ac:dyDescent="0.3">
      <c r="A29" s="3" t="s">
        <v>11</v>
      </c>
      <c r="B29" s="3">
        <v>64.63</v>
      </c>
      <c r="C29" s="3">
        <v>4.1500000000000004</v>
      </c>
      <c r="D29" s="3">
        <v>4.1500000000000004</v>
      </c>
      <c r="E29" s="12">
        <v>0</v>
      </c>
      <c r="F29" s="3">
        <v>3.09</v>
      </c>
      <c r="G29" s="3">
        <v>216.31</v>
      </c>
      <c r="H29" s="3">
        <v>60.47</v>
      </c>
      <c r="I29" s="3">
        <v>155.83000000000001</v>
      </c>
      <c r="J29" s="3">
        <v>89.05</v>
      </c>
      <c r="K29" s="12">
        <v>0</v>
      </c>
      <c r="L29" s="3">
        <v>8.2899999999999991</v>
      </c>
      <c r="M29" s="3">
        <v>2.42</v>
      </c>
      <c r="N29" s="3">
        <v>0.06</v>
      </c>
      <c r="O29" s="3">
        <v>387.99</v>
      </c>
      <c r="P29" s="3"/>
      <c r="Q29" s="3"/>
      <c r="R29" s="3"/>
    </row>
    <row r="30" spans="1:18" x14ac:dyDescent="0.3">
      <c r="A30" s="3" t="s">
        <v>23</v>
      </c>
      <c r="B30" s="3">
        <v>317.79000000000002</v>
      </c>
      <c r="C30" s="3">
        <v>55.51</v>
      </c>
      <c r="D30" s="3">
        <v>27.44</v>
      </c>
      <c r="E30" s="3">
        <v>28.07</v>
      </c>
      <c r="F30" s="3">
        <v>72.599999999999994</v>
      </c>
      <c r="G30" s="3">
        <v>694.2</v>
      </c>
      <c r="H30" s="3">
        <v>220.93</v>
      </c>
      <c r="I30" s="3">
        <v>473.26</v>
      </c>
      <c r="J30" s="3">
        <v>981.5</v>
      </c>
      <c r="K30" s="3">
        <v>11.11</v>
      </c>
      <c r="L30" s="3">
        <v>46.63</v>
      </c>
      <c r="M30" s="3">
        <v>40.729999999999997</v>
      </c>
      <c r="N30" s="3">
        <v>157.19</v>
      </c>
      <c r="O30" s="3">
        <v>2377.25</v>
      </c>
      <c r="P30" s="14">
        <f>(O30-O31)/O31</f>
        <v>0.10065513808829321</v>
      </c>
      <c r="Q30" s="14">
        <f>O30/$O$79</f>
        <v>4.699328009437994E-2</v>
      </c>
      <c r="R30" s="3">
        <v>217.4</v>
      </c>
    </row>
    <row r="31" spans="1:18" x14ac:dyDescent="0.3">
      <c r="A31" s="3" t="s">
        <v>11</v>
      </c>
      <c r="B31" s="3">
        <v>288.26</v>
      </c>
      <c r="C31" s="3">
        <v>33.74</v>
      </c>
      <c r="D31" s="3">
        <v>24.5</v>
      </c>
      <c r="E31" s="3">
        <v>9.24</v>
      </c>
      <c r="F31" s="3">
        <v>63.69</v>
      </c>
      <c r="G31" s="3">
        <v>839.48</v>
      </c>
      <c r="H31" s="3">
        <v>304.77</v>
      </c>
      <c r="I31" s="3">
        <v>534.71</v>
      </c>
      <c r="J31" s="3">
        <v>754.09</v>
      </c>
      <c r="K31" s="3">
        <v>8.0399999999999991</v>
      </c>
      <c r="L31" s="3">
        <v>27.41</v>
      </c>
      <c r="M31" s="3">
        <v>26.75</v>
      </c>
      <c r="N31" s="3">
        <v>118.39</v>
      </c>
      <c r="O31" s="3">
        <v>2159.85</v>
      </c>
      <c r="P31" s="3"/>
      <c r="Q31" s="3"/>
      <c r="R31" s="3"/>
    </row>
    <row r="32" spans="1:18" x14ac:dyDescent="0.3">
      <c r="A32" s="3" t="s">
        <v>24</v>
      </c>
      <c r="B32" s="3">
        <v>-0.15</v>
      </c>
      <c r="C32" s="12">
        <v>0</v>
      </c>
      <c r="D32" s="12">
        <v>0</v>
      </c>
      <c r="E32" s="12">
        <v>0</v>
      </c>
      <c r="F32" s="12">
        <v>0</v>
      </c>
      <c r="G32" s="3">
        <v>0.28999999999999998</v>
      </c>
      <c r="H32" s="12">
        <v>0</v>
      </c>
      <c r="I32" s="3">
        <v>0.28000000000000003</v>
      </c>
      <c r="J32" s="3">
        <v>8.1</v>
      </c>
      <c r="K32" s="12">
        <v>0</v>
      </c>
      <c r="L32" s="12">
        <v>0</v>
      </c>
      <c r="M32" s="3">
        <v>-0.01</v>
      </c>
      <c r="N32" s="3">
        <v>0</v>
      </c>
      <c r="O32" s="3">
        <v>8.2200000000000006</v>
      </c>
      <c r="P32" s="14">
        <f>(O32-O33)/O33</f>
        <v>-0.1620795107033639</v>
      </c>
      <c r="Q32" s="14">
        <f>O32/$O$79</f>
        <v>1.6249227568652987E-4</v>
      </c>
      <c r="R32" s="3">
        <v>-1.59</v>
      </c>
    </row>
    <row r="33" spans="1:18" x14ac:dyDescent="0.3">
      <c r="A33" s="3" t="s">
        <v>11</v>
      </c>
      <c r="B33" s="3">
        <v>-0.18</v>
      </c>
      <c r="C33" s="12">
        <v>0</v>
      </c>
      <c r="D33" s="12">
        <v>0</v>
      </c>
      <c r="E33" s="12">
        <v>0</v>
      </c>
      <c r="F33" s="12">
        <v>0</v>
      </c>
      <c r="G33" s="3">
        <v>0.6</v>
      </c>
      <c r="H33" s="3">
        <v>0.09</v>
      </c>
      <c r="I33" s="3">
        <v>0.51</v>
      </c>
      <c r="J33" s="3">
        <v>9.4</v>
      </c>
      <c r="K33" s="12">
        <v>0</v>
      </c>
      <c r="L33" s="12">
        <v>0</v>
      </c>
      <c r="M33" s="3">
        <v>-0.01</v>
      </c>
      <c r="N33" s="3">
        <v>0</v>
      </c>
      <c r="O33" s="3">
        <v>9.81</v>
      </c>
      <c r="P33" s="3"/>
      <c r="Q33" s="3"/>
      <c r="R33" s="3"/>
    </row>
    <row r="34" spans="1:18" x14ac:dyDescent="0.3">
      <c r="A34" s="3" t="s">
        <v>25</v>
      </c>
      <c r="B34" s="3">
        <v>3.16</v>
      </c>
      <c r="C34" s="3">
        <v>0.04</v>
      </c>
      <c r="D34" s="3">
        <v>0.04</v>
      </c>
      <c r="E34" s="12">
        <v>0</v>
      </c>
      <c r="F34" s="3">
        <v>0.2</v>
      </c>
      <c r="G34" s="3">
        <v>52.93</v>
      </c>
      <c r="H34" s="3">
        <v>17.11</v>
      </c>
      <c r="I34" s="3">
        <v>35.83</v>
      </c>
      <c r="J34" s="3">
        <v>7.86</v>
      </c>
      <c r="K34" s="12">
        <v>0</v>
      </c>
      <c r="L34" s="3">
        <v>11.34</v>
      </c>
      <c r="M34" s="3">
        <v>0.11</v>
      </c>
      <c r="N34" s="3">
        <v>0.03</v>
      </c>
      <c r="O34" s="3">
        <v>75.680000000000007</v>
      </c>
      <c r="P34" s="14">
        <f>(O34-O35)/O35</f>
        <v>2.2314261315115287</v>
      </c>
      <c r="Q34" s="14">
        <f>O34/$O$79</f>
        <v>1.4960359396540852E-3</v>
      </c>
      <c r="R34" s="3">
        <v>52.26</v>
      </c>
    </row>
    <row r="35" spans="1:18" x14ac:dyDescent="0.3">
      <c r="A35" s="3" t="s">
        <v>11</v>
      </c>
      <c r="B35" s="3">
        <v>1.06</v>
      </c>
      <c r="C35" s="12">
        <v>0</v>
      </c>
      <c r="D35" s="12">
        <v>0</v>
      </c>
      <c r="E35" s="12">
        <v>0</v>
      </c>
      <c r="F35" s="3">
        <v>0.3</v>
      </c>
      <c r="G35" s="3">
        <v>7.9</v>
      </c>
      <c r="H35" s="3">
        <v>1.89</v>
      </c>
      <c r="I35" s="3">
        <v>6</v>
      </c>
      <c r="J35" s="3">
        <v>1.93</v>
      </c>
      <c r="K35" s="12">
        <v>0</v>
      </c>
      <c r="L35" s="3">
        <v>12.14</v>
      </c>
      <c r="M35" s="3">
        <v>0.05</v>
      </c>
      <c r="N35" s="3">
        <v>0.05</v>
      </c>
      <c r="O35" s="3">
        <v>23.42</v>
      </c>
      <c r="P35" s="3"/>
      <c r="Q35" s="3"/>
      <c r="R35" s="3"/>
    </row>
    <row r="36" spans="1:18" x14ac:dyDescent="0.3">
      <c r="A36" s="3" t="s">
        <v>26</v>
      </c>
      <c r="B36" s="3">
        <v>541.1</v>
      </c>
      <c r="C36" s="3">
        <v>47.78</v>
      </c>
      <c r="D36" s="3">
        <v>44.47</v>
      </c>
      <c r="E36" s="3">
        <v>3.31</v>
      </c>
      <c r="F36" s="3">
        <v>104.08</v>
      </c>
      <c r="G36" s="3">
        <v>663.56</v>
      </c>
      <c r="H36" s="3">
        <v>289.43</v>
      </c>
      <c r="I36" s="3">
        <v>374.13</v>
      </c>
      <c r="J36" s="3">
        <v>510.83</v>
      </c>
      <c r="K36" s="3">
        <v>11.64</v>
      </c>
      <c r="L36" s="3">
        <v>20.57</v>
      </c>
      <c r="M36" s="3">
        <v>49.44</v>
      </c>
      <c r="N36" s="3">
        <v>261.81</v>
      </c>
      <c r="O36" s="3">
        <v>2210.81</v>
      </c>
      <c r="P36" s="14">
        <f>(O36-O37)/O37</f>
        <v>0.2012138137877075</v>
      </c>
      <c r="Q36" s="14">
        <f>O36/$O$79</f>
        <v>4.3703108030478957E-2</v>
      </c>
      <c r="R36" s="3">
        <v>370.33</v>
      </c>
    </row>
    <row r="37" spans="1:18" x14ac:dyDescent="0.3">
      <c r="A37" s="3" t="s">
        <v>11</v>
      </c>
      <c r="B37" s="3">
        <v>453.42</v>
      </c>
      <c r="C37" s="3">
        <v>41.9</v>
      </c>
      <c r="D37" s="3">
        <v>41.07</v>
      </c>
      <c r="E37" s="3">
        <v>0.83</v>
      </c>
      <c r="F37" s="3">
        <v>89.05</v>
      </c>
      <c r="G37" s="3">
        <v>499.35</v>
      </c>
      <c r="H37" s="3">
        <v>213.38</v>
      </c>
      <c r="I37" s="3">
        <v>285.95999999999998</v>
      </c>
      <c r="J37" s="3">
        <v>469.93</v>
      </c>
      <c r="K37" s="3">
        <v>13.68</v>
      </c>
      <c r="L37" s="3">
        <v>18.02</v>
      </c>
      <c r="M37" s="3">
        <v>36.69</v>
      </c>
      <c r="N37" s="3">
        <v>218.45</v>
      </c>
      <c r="O37" s="3">
        <v>1840.48</v>
      </c>
      <c r="P37" s="3"/>
      <c r="Q37" s="3"/>
      <c r="R37" s="3"/>
    </row>
    <row r="38" spans="1:18" x14ac:dyDescent="0.3">
      <c r="A38" s="3" t="s">
        <v>27</v>
      </c>
      <c r="B38" s="3">
        <v>115.47</v>
      </c>
      <c r="C38" s="3">
        <v>13.99</v>
      </c>
      <c r="D38" s="3">
        <v>13.99</v>
      </c>
      <c r="E38" s="12">
        <v>0</v>
      </c>
      <c r="F38" s="3">
        <v>13.53</v>
      </c>
      <c r="G38" s="3">
        <v>370.87</v>
      </c>
      <c r="H38" s="3">
        <v>111.15</v>
      </c>
      <c r="I38" s="3">
        <v>259.72000000000003</v>
      </c>
      <c r="J38" s="3">
        <v>170.75</v>
      </c>
      <c r="K38" s="12">
        <v>0</v>
      </c>
      <c r="L38" s="3">
        <v>2.84</v>
      </c>
      <c r="M38" s="3">
        <v>13.07</v>
      </c>
      <c r="N38" s="3">
        <v>4.3</v>
      </c>
      <c r="O38" s="3">
        <v>704.82</v>
      </c>
      <c r="P38" s="14">
        <f>(O38-O39)/O39</f>
        <v>0.26782148831687463</v>
      </c>
      <c r="Q38" s="14">
        <f>O38/$O$79</f>
        <v>1.3932823083866177E-2</v>
      </c>
      <c r="R38" s="3">
        <v>148.88999999999999</v>
      </c>
    </row>
    <row r="39" spans="1:18" x14ac:dyDescent="0.3">
      <c r="A39" s="3" t="s">
        <v>11</v>
      </c>
      <c r="B39" s="3">
        <v>101.23</v>
      </c>
      <c r="C39" s="3">
        <v>16.3</v>
      </c>
      <c r="D39" s="3">
        <v>16.3</v>
      </c>
      <c r="E39" s="12">
        <v>0</v>
      </c>
      <c r="F39" s="3">
        <v>10.15</v>
      </c>
      <c r="G39" s="3">
        <v>319.22000000000003</v>
      </c>
      <c r="H39" s="3">
        <v>147.65</v>
      </c>
      <c r="I39" s="3">
        <v>171.57</v>
      </c>
      <c r="J39" s="3">
        <v>88.43</v>
      </c>
      <c r="K39" s="12">
        <v>0</v>
      </c>
      <c r="L39" s="3">
        <v>2.52</v>
      </c>
      <c r="M39" s="3">
        <v>15.67</v>
      </c>
      <c r="N39" s="3">
        <v>2.41</v>
      </c>
      <c r="O39" s="3">
        <v>555.92999999999995</v>
      </c>
      <c r="P39" s="3"/>
      <c r="Q39" s="3"/>
      <c r="R39" s="3"/>
    </row>
    <row r="40" spans="1:18" x14ac:dyDescent="0.3">
      <c r="A40" s="3" t="s">
        <v>28</v>
      </c>
      <c r="B40" s="3">
        <v>415.13</v>
      </c>
      <c r="C40" s="3">
        <v>25.96</v>
      </c>
      <c r="D40" s="3">
        <v>25.96</v>
      </c>
      <c r="E40" s="12">
        <v>0</v>
      </c>
      <c r="F40" s="3">
        <v>25.2</v>
      </c>
      <c r="G40" s="3">
        <v>625.39</v>
      </c>
      <c r="H40" s="3">
        <v>290.76</v>
      </c>
      <c r="I40" s="3">
        <v>334.63</v>
      </c>
      <c r="J40" s="3">
        <v>395.36</v>
      </c>
      <c r="K40" s="3">
        <v>0.04</v>
      </c>
      <c r="L40" s="3">
        <v>17.420000000000002</v>
      </c>
      <c r="M40" s="3">
        <v>135.27000000000001</v>
      </c>
      <c r="N40" s="3">
        <v>53.76</v>
      </c>
      <c r="O40" s="3">
        <v>1693.53</v>
      </c>
      <c r="P40" s="14">
        <f>(O40-O41)/O41</f>
        <v>0.38552728462734193</v>
      </c>
      <c r="Q40" s="14">
        <f>O40/$O$79</f>
        <v>3.3477560053942687E-2</v>
      </c>
      <c r="R40" s="3">
        <v>471.23</v>
      </c>
    </row>
    <row r="41" spans="1:18" x14ac:dyDescent="0.3">
      <c r="A41" s="3" t="s">
        <v>11</v>
      </c>
      <c r="B41" s="3">
        <v>340.76</v>
      </c>
      <c r="C41" s="3">
        <v>19.32</v>
      </c>
      <c r="D41" s="3">
        <v>19.32</v>
      </c>
      <c r="E41" s="12">
        <v>0</v>
      </c>
      <c r="F41" s="3">
        <v>15.29</v>
      </c>
      <c r="G41" s="3">
        <v>275.68</v>
      </c>
      <c r="H41" s="3">
        <v>133.33000000000001</v>
      </c>
      <c r="I41" s="3">
        <v>142.35</v>
      </c>
      <c r="J41" s="3">
        <v>388.44</v>
      </c>
      <c r="K41" s="12">
        <v>0</v>
      </c>
      <c r="L41" s="3">
        <v>39.520000000000003</v>
      </c>
      <c r="M41" s="3">
        <v>107.96</v>
      </c>
      <c r="N41" s="3">
        <v>35.33</v>
      </c>
      <c r="O41" s="3">
        <v>1222.3</v>
      </c>
      <c r="P41" s="3"/>
      <c r="Q41" s="3"/>
      <c r="R41" s="3"/>
    </row>
    <row r="42" spans="1:18" x14ac:dyDescent="0.3">
      <c r="A42" s="3" t="s">
        <v>29</v>
      </c>
      <c r="B42" s="3">
        <v>21.24</v>
      </c>
      <c r="C42" s="3">
        <v>0.37</v>
      </c>
      <c r="D42" s="3">
        <v>0.37</v>
      </c>
      <c r="E42" s="12">
        <v>0</v>
      </c>
      <c r="F42" s="3">
        <v>4.2</v>
      </c>
      <c r="G42" s="3">
        <v>418.86</v>
      </c>
      <c r="H42" s="3">
        <v>97.57</v>
      </c>
      <c r="I42" s="3">
        <v>321.29000000000002</v>
      </c>
      <c r="J42" s="3">
        <v>0.45</v>
      </c>
      <c r="K42" s="12">
        <v>0</v>
      </c>
      <c r="L42" s="3">
        <v>1.62</v>
      </c>
      <c r="M42" s="3">
        <v>17.829999999999998</v>
      </c>
      <c r="N42" s="3">
        <v>2.96</v>
      </c>
      <c r="O42" s="3">
        <v>467.53</v>
      </c>
      <c r="P42" s="14">
        <f>(O42-O43)/O43</f>
        <v>0.38314300928939116</v>
      </c>
      <c r="Q42" s="14">
        <f>O42/$O$79</f>
        <v>9.2420941182145139E-3</v>
      </c>
      <c r="R42" s="3">
        <v>129.51</v>
      </c>
    </row>
    <row r="43" spans="1:18" x14ac:dyDescent="0.3">
      <c r="A43" s="3" t="s">
        <v>11</v>
      </c>
      <c r="B43" s="3">
        <v>17.5</v>
      </c>
      <c r="C43" s="3">
        <v>0.6</v>
      </c>
      <c r="D43" s="3">
        <v>0.6</v>
      </c>
      <c r="E43" s="12">
        <v>0</v>
      </c>
      <c r="F43" s="3">
        <v>3.07</v>
      </c>
      <c r="G43" s="3">
        <v>298.31</v>
      </c>
      <c r="H43" s="3">
        <v>66.52</v>
      </c>
      <c r="I43" s="3">
        <v>231.79</v>
      </c>
      <c r="J43" s="3">
        <v>0.6</v>
      </c>
      <c r="K43" s="12">
        <v>0</v>
      </c>
      <c r="L43" s="3">
        <v>0.95</v>
      </c>
      <c r="M43" s="3">
        <v>14.59</v>
      </c>
      <c r="N43" s="3">
        <v>2.4</v>
      </c>
      <c r="O43" s="3">
        <v>338.02</v>
      </c>
      <c r="P43" s="3"/>
      <c r="Q43" s="3"/>
      <c r="R43" s="3"/>
    </row>
    <row r="44" spans="1:18" x14ac:dyDescent="0.3">
      <c r="A44" s="3" t="s">
        <v>30</v>
      </c>
      <c r="B44" s="3">
        <v>720.43</v>
      </c>
      <c r="C44" s="3">
        <v>159.13999999999999</v>
      </c>
      <c r="D44" s="3">
        <v>159.74</v>
      </c>
      <c r="E44" s="3">
        <v>-0.6</v>
      </c>
      <c r="F44" s="3">
        <v>41.6</v>
      </c>
      <c r="G44" s="3">
        <v>1188.56</v>
      </c>
      <c r="H44" s="3">
        <v>535.71</v>
      </c>
      <c r="I44" s="3">
        <v>652.85</v>
      </c>
      <c r="J44" s="3">
        <v>483.57</v>
      </c>
      <c r="K44" s="3">
        <v>29.5</v>
      </c>
      <c r="L44" s="3">
        <v>260.55</v>
      </c>
      <c r="M44" s="3">
        <v>32.979999999999997</v>
      </c>
      <c r="N44" s="3">
        <v>89.33</v>
      </c>
      <c r="O44" s="3">
        <v>3005.66</v>
      </c>
      <c r="P44" s="14">
        <f>(O44-O45)/O45</f>
        <v>0.12041958980399757</v>
      </c>
      <c r="Q44" s="14">
        <f>O44/$O$79</f>
        <v>5.941563665936439E-2</v>
      </c>
      <c r="R44" s="3">
        <v>323.04000000000002</v>
      </c>
    </row>
    <row r="45" spans="1:18" x14ac:dyDescent="0.3">
      <c r="A45" s="3" t="s">
        <v>11</v>
      </c>
      <c r="B45" s="3">
        <v>663.39</v>
      </c>
      <c r="C45" s="3">
        <v>142.41999999999999</v>
      </c>
      <c r="D45" s="3">
        <v>142.41999999999999</v>
      </c>
      <c r="E45" s="12">
        <v>0</v>
      </c>
      <c r="F45" s="3">
        <v>38.99</v>
      </c>
      <c r="G45" s="3">
        <v>1140.53</v>
      </c>
      <c r="H45" s="3">
        <v>479.02</v>
      </c>
      <c r="I45" s="3">
        <v>661.51</v>
      </c>
      <c r="J45" s="3">
        <v>436.91</v>
      </c>
      <c r="K45" s="3">
        <v>7.22</v>
      </c>
      <c r="L45" s="3">
        <v>155</v>
      </c>
      <c r="M45" s="3">
        <v>36.700000000000003</v>
      </c>
      <c r="N45" s="3">
        <v>61.46</v>
      </c>
      <c r="O45" s="3">
        <v>2682.62</v>
      </c>
      <c r="P45" s="3"/>
      <c r="Q45" s="3"/>
      <c r="R45" s="3"/>
    </row>
    <row r="46" spans="1:18" x14ac:dyDescent="0.3">
      <c r="A46" s="3" t="s">
        <v>31</v>
      </c>
      <c r="B46" s="3">
        <v>1120.1400000000001</v>
      </c>
      <c r="C46" s="3">
        <v>181.4</v>
      </c>
      <c r="D46" s="3">
        <v>82.28</v>
      </c>
      <c r="E46" s="3">
        <v>99.12</v>
      </c>
      <c r="F46" s="3">
        <v>135.16</v>
      </c>
      <c r="G46" s="3">
        <v>1414.95</v>
      </c>
      <c r="H46" s="3">
        <v>499.99</v>
      </c>
      <c r="I46" s="3">
        <v>914.96</v>
      </c>
      <c r="J46" s="3">
        <v>4185.66</v>
      </c>
      <c r="K46" s="3">
        <v>59.28</v>
      </c>
      <c r="L46" s="3">
        <v>122.57</v>
      </c>
      <c r="M46" s="3">
        <v>81.400000000000006</v>
      </c>
      <c r="N46" s="3">
        <v>362.79</v>
      </c>
      <c r="O46" s="3">
        <v>7663.35</v>
      </c>
      <c r="P46" s="14">
        <f>(O46-O47)/O47</f>
        <v>2.4412056042659048E-2</v>
      </c>
      <c r="Q46" s="14">
        <f>O46/$O$79</f>
        <v>0.15148846482753875</v>
      </c>
      <c r="R46" s="3">
        <v>182.62</v>
      </c>
    </row>
    <row r="47" spans="1:18" x14ac:dyDescent="0.3">
      <c r="A47" s="3" t="s">
        <v>11</v>
      </c>
      <c r="B47" s="3">
        <v>1181.47</v>
      </c>
      <c r="C47" s="3">
        <v>195.59</v>
      </c>
      <c r="D47" s="3">
        <v>91.84</v>
      </c>
      <c r="E47" s="3">
        <v>103.75</v>
      </c>
      <c r="F47" s="3">
        <v>234.06</v>
      </c>
      <c r="G47" s="3">
        <v>1316.43</v>
      </c>
      <c r="H47" s="3">
        <v>504.38</v>
      </c>
      <c r="I47" s="3">
        <v>812.05</v>
      </c>
      <c r="J47" s="3">
        <v>4000.38</v>
      </c>
      <c r="K47" s="3">
        <v>79.39</v>
      </c>
      <c r="L47" s="3">
        <v>114.65</v>
      </c>
      <c r="M47" s="3">
        <v>85.6</v>
      </c>
      <c r="N47" s="3">
        <v>273.16000000000003</v>
      </c>
      <c r="O47" s="3">
        <v>7480.73</v>
      </c>
      <c r="P47" s="3"/>
      <c r="Q47" s="3"/>
      <c r="R47" s="3"/>
    </row>
    <row r="48" spans="1:18" x14ac:dyDescent="0.3">
      <c r="A48" s="3" t="s">
        <v>32</v>
      </c>
      <c r="B48" s="3">
        <v>457.52</v>
      </c>
      <c r="C48" s="3">
        <v>94.64</v>
      </c>
      <c r="D48" s="3">
        <v>49.39</v>
      </c>
      <c r="E48" s="3">
        <v>45.25</v>
      </c>
      <c r="F48" s="3">
        <v>71.88</v>
      </c>
      <c r="G48" s="3">
        <v>628.72</v>
      </c>
      <c r="H48" s="3">
        <v>196.38</v>
      </c>
      <c r="I48" s="3">
        <v>432.34</v>
      </c>
      <c r="J48" s="3">
        <v>1527.76</v>
      </c>
      <c r="K48" s="3">
        <v>30.3</v>
      </c>
      <c r="L48" s="3">
        <v>24.47</v>
      </c>
      <c r="M48" s="3">
        <v>395.39</v>
      </c>
      <c r="N48" s="3">
        <v>50.47</v>
      </c>
      <c r="O48" s="3">
        <v>3281.15</v>
      </c>
      <c r="P48" s="14">
        <f>(O48-O49)/O49</f>
        <v>0.12561278083286748</v>
      </c>
      <c r="Q48" s="14">
        <f>O48/$O$79</f>
        <v>6.4861500044873163E-2</v>
      </c>
      <c r="R48" s="3">
        <v>366.16</v>
      </c>
    </row>
    <row r="49" spans="1:18" x14ac:dyDescent="0.3">
      <c r="A49" s="3" t="s">
        <v>11</v>
      </c>
      <c r="B49" s="3">
        <v>458.75</v>
      </c>
      <c r="C49" s="3">
        <v>88.12</v>
      </c>
      <c r="D49" s="3">
        <v>49.1</v>
      </c>
      <c r="E49" s="3">
        <v>39.020000000000003</v>
      </c>
      <c r="F49" s="3">
        <v>74.33</v>
      </c>
      <c r="G49" s="3">
        <v>524.55999999999995</v>
      </c>
      <c r="H49" s="3">
        <v>156.1</v>
      </c>
      <c r="I49" s="3">
        <v>368.46</v>
      </c>
      <c r="J49" s="3">
        <v>1423.35</v>
      </c>
      <c r="K49" s="3">
        <v>19.149999999999999</v>
      </c>
      <c r="L49" s="3">
        <v>23.42</v>
      </c>
      <c r="M49" s="3">
        <v>213.96</v>
      </c>
      <c r="N49" s="3">
        <v>89.35</v>
      </c>
      <c r="O49" s="3">
        <v>2914.99</v>
      </c>
      <c r="P49" s="3"/>
      <c r="Q49" s="3"/>
      <c r="R49" s="3"/>
    </row>
    <row r="50" spans="1:18" x14ac:dyDescent="0.3">
      <c r="A50" s="3" t="s">
        <v>33</v>
      </c>
      <c r="B50" s="3">
        <v>445.64</v>
      </c>
      <c r="C50" s="3">
        <v>66.95</v>
      </c>
      <c r="D50" s="3">
        <v>40.24</v>
      </c>
      <c r="E50" s="3">
        <v>26.71</v>
      </c>
      <c r="F50" s="3">
        <v>74.430000000000007</v>
      </c>
      <c r="G50" s="3">
        <v>1120.3900000000001</v>
      </c>
      <c r="H50" s="3">
        <v>330.6</v>
      </c>
      <c r="I50" s="3">
        <v>789.79</v>
      </c>
      <c r="J50" s="3">
        <v>1777.51</v>
      </c>
      <c r="K50" s="3">
        <v>7.54</v>
      </c>
      <c r="L50" s="3">
        <v>49.89</v>
      </c>
      <c r="M50" s="3">
        <v>58.1</v>
      </c>
      <c r="N50" s="3">
        <v>119.07</v>
      </c>
      <c r="O50" s="3">
        <v>3719.52</v>
      </c>
      <c r="P50" s="14">
        <f>(O50-O51)/O51</f>
        <v>0.13136474796510569</v>
      </c>
      <c r="Q50" s="14">
        <f>O50/$O$79</f>
        <v>7.3527161710652253E-2</v>
      </c>
      <c r="R50" s="3">
        <v>431.88</v>
      </c>
    </row>
    <row r="51" spans="1:18" x14ac:dyDescent="0.3">
      <c r="A51" s="3" t="s">
        <v>11</v>
      </c>
      <c r="B51" s="3">
        <v>443.93</v>
      </c>
      <c r="C51" s="3">
        <v>54.09</v>
      </c>
      <c r="D51" s="3">
        <v>39.81</v>
      </c>
      <c r="E51" s="3">
        <v>14.28</v>
      </c>
      <c r="F51" s="3">
        <v>77.94</v>
      </c>
      <c r="G51" s="3">
        <v>876.45</v>
      </c>
      <c r="H51" s="3">
        <v>254.54</v>
      </c>
      <c r="I51" s="3">
        <v>621.91</v>
      </c>
      <c r="J51" s="3">
        <v>1615.9</v>
      </c>
      <c r="K51" s="3">
        <v>10.91</v>
      </c>
      <c r="L51" s="3">
        <v>48.89</v>
      </c>
      <c r="M51" s="3">
        <v>61.23</v>
      </c>
      <c r="N51" s="3">
        <v>98.3</v>
      </c>
      <c r="O51" s="3">
        <v>3287.64</v>
      </c>
      <c r="P51" s="3"/>
      <c r="Q51" s="3"/>
      <c r="R51" s="3"/>
    </row>
    <row r="52" spans="1:18" x14ac:dyDescent="0.3">
      <c r="A52" s="3" t="s">
        <v>34</v>
      </c>
      <c r="B52" s="3">
        <v>106.79</v>
      </c>
      <c r="C52" s="3">
        <v>22.75</v>
      </c>
      <c r="D52" s="3">
        <v>19.55</v>
      </c>
      <c r="E52" s="3">
        <v>3.21</v>
      </c>
      <c r="F52" s="3">
        <v>2.4300000000000002</v>
      </c>
      <c r="G52" s="3">
        <v>348.87</v>
      </c>
      <c r="H52" s="3">
        <v>152.57</v>
      </c>
      <c r="I52" s="3">
        <v>196.3</v>
      </c>
      <c r="J52" s="3">
        <v>104.77</v>
      </c>
      <c r="K52" s="12">
        <v>0</v>
      </c>
      <c r="L52" s="3">
        <v>5.81</v>
      </c>
      <c r="M52" s="3">
        <v>51.93</v>
      </c>
      <c r="N52" s="3">
        <v>139.55000000000001</v>
      </c>
      <c r="O52" s="3">
        <v>782.91</v>
      </c>
      <c r="P52" s="14">
        <f>(O52-O53)/O53</f>
        <v>0.15548438514670293</v>
      </c>
      <c r="Q52" s="14">
        <f>O52/$O$79</f>
        <v>1.5476499702888209E-2</v>
      </c>
      <c r="R52" s="3">
        <v>105.35</v>
      </c>
    </row>
    <row r="53" spans="1:18" x14ac:dyDescent="0.3">
      <c r="A53" s="3" t="s">
        <v>11</v>
      </c>
      <c r="B53" s="3">
        <v>90.41</v>
      </c>
      <c r="C53" s="3">
        <v>11.6</v>
      </c>
      <c r="D53" s="3">
        <v>8.24</v>
      </c>
      <c r="E53" s="3">
        <v>3.36</v>
      </c>
      <c r="F53" s="3">
        <v>2.35</v>
      </c>
      <c r="G53" s="3">
        <v>250.92</v>
      </c>
      <c r="H53" s="3">
        <v>115.8</v>
      </c>
      <c r="I53" s="3">
        <v>135.12</v>
      </c>
      <c r="J53" s="3">
        <v>102.66</v>
      </c>
      <c r="K53" s="12">
        <v>0</v>
      </c>
      <c r="L53" s="3">
        <v>6.27</v>
      </c>
      <c r="M53" s="3">
        <v>50.06</v>
      </c>
      <c r="N53" s="3">
        <v>163.29</v>
      </c>
      <c r="O53" s="3">
        <v>677.56</v>
      </c>
      <c r="P53" s="3"/>
      <c r="Q53" s="3"/>
      <c r="R53" s="3"/>
    </row>
    <row r="54" spans="1:18" x14ac:dyDescent="0.3">
      <c r="A54" s="4" t="s">
        <v>35</v>
      </c>
      <c r="B54" s="8">
        <f t="shared" ref="B54:O55" si="0">SUM(B4+B6+B8+B10+B12+B14+B16+B18+B20+B22+B24+B26+B28+B30+B32+B34+B36+B38+B40+B42+B44+B46+B48+B50+B52)</f>
        <v>7828.76</v>
      </c>
      <c r="C54" s="8">
        <f t="shared" si="0"/>
        <v>1234.67</v>
      </c>
      <c r="D54" s="8">
        <f t="shared" si="0"/>
        <v>987.13</v>
      </c>
      <c r="E54" s="8">
        <f t="shared" si="0"/>
        <v>247.56000000000003</v>
      </c>
      <c r="F54" s="8">
        <f t="shared" si="0"/>
        <v>973.63</v>
      </c>
      <c r="G54" s="8">
        <f t="shared" si="0"/>
        <v>14035.2</v>
      </c>
      <c r="H54" s="8">
        <f t="shared" si="0"/>
        <v>5976.1599999999989</v>
      </c>
      <c r="I54" s="8">
        <f t="shared" si="0"/>
        <v>8059.0300000000007</v>
      </c>
      <c r="J54" s="8">
        <f t="shared" si="0"/>
        <v>15701.27</v>
      </c>
      <c r="K54" s="8">
        <f t="shared" si="0"/>
        <v>192.71</v>
      </c>
      <c r="L54" s="8">
        <f t="shared" si="0"/>
        <v>1260.7500000000002</v>
      </c>
      <c r="M54" s="8">
        <f t="shared" si="0"/>
        <v>1494.7600000000002</v>
      </c>
      <c r="N54" s="8">
        <f t="shared" si="0"/>
        <v>2368.2400000000002</v>
      </c>
      <c r="O54" s="8">
        <f t="shared" si="0"/>
        <v>45090</v>
      </c>
      <c r="P54" s="10">
        <f>(O54-O55)/O55</f>
        <v>0.14792908145561195</v>
      </c>
      <c r="Q54" s="10">
        <f>O54/$O$79</f>
        <v>0.89133536626589183</v>
      </c>
      <c r="R54" s="8">
        <f t="shared" ref="R54" si="1">SUM(R4+R6+R8+R10+R12+R14+R16+R18+R20+R22+R24+R26+R28+R30+R32+R34+R36+R38+R40+R42+R44+R46+R48+R50+R52)</f>
        <v>5810.5700000000006</v>
      </c>
    </row>
    <row r="55" spans="1:18" x14ac:dyDescent="0.3">
      <c r="A55" s="3" t="s">
        <v>36</v>
      </c>
      <c r="B55" s="9">
        <f t="shared" si="0"/>
        <v>7103.6100000000006</v>
      </c>
      <c r="C55" s="9">
        <f t="shared" si="0"/>
        <v>1111.7499999999998</v>
      </c>
      <c r="D55" s="9">
        <f t="shared" si="0"/>
        <v>916.49</v>
      </c>
      <c r="E55" s="9">
        <f t="shared" si="0"/>
        <v>195.25000000000003</v>
      </c>
      <c r="F55" s="9">
        <f t="shared" si="0"/>
        <v>1055.1299999999999</v>
      </c>
      <c r="G55" s="9">
        <f t="shared" si="0"/>
        <v>12161.750000000004</v>
      </c>
      <c r="H55" s="9">
        <f t="shared" si="0"/>
        <v>5033.8100000000004</v>
      </c>
      <c r="I55" s="9">
        <f t="shared" si="0"/>
        <v>7127.9100000000008</v>
      </c>
      <c r="J55" s="9">
        <f t="shared" si="0"/>
        <v>13791.34</v>
      </c>
      <c r="K55" s="9">
        <f t="shared" si="0"/>
        <v>180.74</v>
      </c>
      <c r="L55" s="9">
        <f t="shared" si="0"/>
        <v>1004.7599999999998</v>
      </c>
      <c r="M55" s="9">
        <f t="shared" si="0"/>
        <v>1182.2299999999998</v>
      </c>
      <c r="N55" s="9">
        <f t="shared" si="0"/>
        <v>1688.1599999999999</v>
      </c>
      <c r="O55" s="9">
        <f t="shared" si="0"/>
        <v>39279.429999999993</v>
      </c>
      <c r="P55" s="3"/>
      <c r="Q55" s="3"/>
      <c r="R55" s="3"/>
    </row>
    <row r="56" spans="1:18" x14ac:dyDescent="0.3">
      <c r="A56" s="4" t="s">
        <v>37</v>
      </c>
      <c r="B56" s="10">
        <f t="shared" ref="B56:O56" si="2">(B54-B55)/B55</f>
        <v>0.10208189920336273</v>
      </c>
      <c r="C56" s="10">
        <f t="shared" si="2"/>
        <v>0.11056442545536346</v>
      </c>
      <c r="D56" s="10">
        <f t="shared" si="2"/>
        <v>7.7076672958788409E-2</v>
      </c>
      <c r="E56" s="10">
        <f t="shared" si="2"/>
        <v>0.26791293213828421</v>
      </c>
      <c r="F56" s="10">
        <f t="shared" si="2"/>
        <v>-7.7241666903604192E-2</v>
      </c>
      <c r="G56" s="10">
        <f t="shared" si="2"/>
        <v>0.15404444261722175</v>
      </c>
      <c r="H56" s="10">
        <f t="shared" si="2"/>
        <v>0.18720412570200276</v>
      </c>
      <c r="I56" s="10">
        <f t="shared" si="2"/>
        <v>0.13063015666583891</v>
      </c>
      <c r="J56" s="10">
        <f t="shared" si="2"/>
        <v>0.1384876306435778</v>
      </c>
      <c r="K56" s="10">
        <f t="shared" si="2"/>
        <v>6.6227730441518196E-2</v>
      </c>
      <c r="L56" s="10">
        <f t="shared" si="2"/>
        <v>0.25477726024125219</v>
      </c>
      <c r="M56" s="10">
        <f t="shared" si="2"/>
        <v>0.2643563435202968</v>
      </c>
      <c r="N56" s="10">
        <f t="shared" si="2"/>
        <v>0.40285281016017466</v>
      </c>
      <c r="O56" s="10">
        <f t="shared" si="2"/>
        <v>0.14792908145561195</v>
      </c>
      <c r="P56" s="3"/>
      <c r="Q56" s="3"/>
      <c r="R56" s="3"/>
    </row>
    <row r="57" spans="1:18" x14ac:dyDescent="0.3">
      <c r="A57" s="4" t="s">
        <v>38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">
      <c r="A58" s="3" t="s">
        <v>39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3">
        <v>932.11</v>
      </c>
      <c r="K58" s="12">
        <v>0</v>
      </c>
      <c r="L58" s="12">
        <v>0</v>
      </c>
      <c r="M58" s="3">
        <v>17.64</v>
      </c>
      <c r="N58" s="12">
        <v>0</v>
      </c>
      <c r="O58" s="3">
        <v>949.75</v>
      </c>
      <c r="P58" s="14">
        <f>(O58-O59)/O59</f>
        <v>0.30216902489854114</v>
      </c>
      <c r="Q58" s="14">
        <f>O58/$O$79</f>
        <v>1.8774578933489262E-2</v>
      </c>
      <c r="R58" s="3">
        <v>220.39</v>
      </c>
    </row>
    <row r="59" spans="1:18" x14ac:dyDescent="0.3">
      <c r="A59" s="3" t="s">
        <v>11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3">
        <v>717</v>
      </c>
      <c r="K59" s="12">
        <v>0</v>
      </c>
      <c r="L59" s="12">
        <v>0</v>
      </c>
      <c r="M59" s="3">
        <v>12.36</v>
      </c>
      <c r="N59" s="12">
        <v>0</v>
      </c>
      <c r="O59" s="3">
        <v>729.36</v>
      </c>
      <c r="P59" s="3"/>
      <c r="Q59" s="3"/>
      <c r="R59" s="3"/>
    </row>
    <row r="60" spans="1:18" x14ac:dyDescent="0.3">
      <c r="A60" s="3" t="s">
        <v>40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3">
        <v>570.80999999999995</v>
      </c>
      <c r="K60" s="12">
        <v>0</v>
      </c>
      <c r="L60" s="12">
        <v>0</v>
      </c>
      <c r="M60" s="3">
        <v>41.21</v>
      </c>
      <c r="N60" s="12">
        <v>0</v>
      </c>
      <c r="O60" s="3">
        <v>612.02</v>
      </c>
      <c r="P60" s="14">
        <f>(O60-O61)/O61</f>
        <v>0.4106393767574793</v>
      </c>
      <c r="Q60" s="14">
        <f>O60/$O$79</f>
        <v>1.2098360409448904E-2</v>
      </c>
      <c r="R60" s="3">
        <v>178.16</v>
      </c>
    </row>
    <row r="61" spans="1:18" x14ac:dyDescent="0.3">
      <c r="A61" s="3" t="s">
        <v>11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3">
        <v>400.49</v>
      </c>
      <c r="K61" s="12">
        <v>0</v>
      </c>
      <c r="L61" s="12">
        <v>0</v>
      </c>
      <c r="M61" s="3">
        <v>33.369999999999997</v>
      </c>
      <c r="N61" s="12">
        <v>0</v>
      </c>
      <c r="O61" s="3">
        <v>433.86</v>
      </c>
      <c r="P61" s="3"/>
      <c r="Q61" s="3"/>
      <c r="R61" s="3"/>
    </row>
    <row r="62" spans="1:18" x14ac:dyDescent="0.3">
      <c r="A62" s="3" t="s">
        <v>41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3">
        <v>1250.25</v>
      </c>
      <c r="K62" s="12">
        <v>0</v>
      </c>
      <c r="L62" s="12">
        <v>0</v>
      </c>
      <c r="M62" s="3">
        <v>28.06</v>
      </c>
      <c r="N62" s="12">
        <v>0</v>
      </c>
      <c r="O62" s="3">
        <v>1278.31</v>
      </c>
      <c r="P62" s="14">
        <f>(O62-O63)/O63</f>
        <v>0.343948441902519</v>
      </c>
      <c r="Q62" s="14">
        <f>O62/$O$79</f>
        <v>2.5269525660930409E-2</v>
      </c>
      <c r="R62" s="3">
        <v>327.14999999999998</v>
      </c>
    </row>
    <row r="63" spans="1:18" x14ac:dyDescent="0.3">
      <c r="A63" s="3" t="s">
        <v>11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3">
        <v>916.38</v>
      </c>
      <c r="K63" s="12">
        <v>0</v>
      </c>
      <c r="L63" s="12">
        <v>0</v>
      </c>
      <c r="M63" s="3">
        <v>34.78</v>
      </c>
      <c r="N63" s="12">
        <v>0</v>
      </c>
      <c r="O63" s="3">
        <v>951.16</v>
      </c>
      <c r="P63" s="3"/>
      <c r="Q63" s="3"/>
      <c r="R63" s="3"/>
    </row>
    <row r="64" spans="1:18" x14ac:dyDescent="0.3">
      <c r="A64" s="3" t="s">
        <v>42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3">
        <v>276</v>
      </c>
      <c r="K64" s="12">
        <v>0</v>
      </c>
      <c r="L64" s="12">
        <v>0</v>
      </c>
      <c r="M64" s="3">
        <v>4.72</v>
      </c>
      <c r="N64" s="12">
        <v>0</v>
      </c>
      <c r="O64" s="3">
        <v>280.72000000000003</v>
      </c>
      <c r="P64" s="14">
        <f>(O64-O65)/O65</f>
        <v>0.13661025184225459</v>
      </c>
      <c r="Q64" s="14">
        <f>O64/$O$79</f>
        <v>5.5492495901122464E-3</v>
      </c>
      <c r="R64" s="3">
        <v>33.74</v>
      </c>
    </row>
    <row r="65" spans="1:18" x14ac:dyDescent="0.3">
      <c r="A65" s="3" t="s">
        <v>11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3">
        <v>241.26</v>
      </c>
      <c r="K65" s="12">
        <v>0</v>
      </c>
      <c r="L65" s="12">
        <v>0</v>
      </c>
      <c r="M65" s="3">
        <v>5.72</v>
      </c>
      <c r="N65" s="12">
        <v>0</v>
      </c>
      <c r="O65" s="3">
        <v>246.98</v>
      </c>
      <c r="P65" s="3"/>
      <c r="Q65" s="3"/>
      <c r="R65" s="3"/>
    </row>
    <row r="66" spans="1:18" x14ac:dyDescent="0.3">
      <c r="A66" s="3" t="s">
        <v>43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3">
        <v>2150.46</v>
      </c>
      <c r="K66" s="12">
        <v>0</v>
      </c>
      <c r="L66" s="12">
        <v>0</v>
      </c>
      <c r="M66" s="3">
        <v>23.31</v>
      </c>
      <c r="N66" s="3">
        <v>0.09</v>
      </c>
      <c r="O66" s="3">
        <v>2173.86</v>
      </c>
      <c r="P66" s="14">
        <f>(O66-O67)/O67</f>
        <v>0.19213600219358384</v>
      </c>
      <c r="Q66" s="14">
        <f>O66/$O$79</f>
        <v>4.2972683506559584E-2</v>
      </c>
      <c r="R66" s="3">
        <v>350.36</v>
      </c>
    </row>
    <row r="67" spans="1:18" x14ac:dyDescent="0.3">
      <c r="A67" s="3" t="s">
        <v>11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3">
        <v>1799.21</v>
      </c>
      <c r="K67" s="12">
        <v>0</v>
      </c>
      <c r="L67" s="12">
        <v>0</v>
      </c>
      <c r="M67" s="3">
        <v>24.29</v>
      </c>
      <c r="N67" s="12">
        <v>0</v>
      </c>
      <c r="O67" s="3">
        <v>1823.5</v>
      </c>
      <c r="P67" s="3"/>
      <c r="Q67" s="3"/>
      <c r="R67" s="3"/>
    </row>
    <row r="68" spans="1:18" x14ac:dyDescent="0.3">
      <c r="A68" s="4" t="s">
        <v>44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f t="shared" ref="J68" si="3">SUM(J58+J60+J62+J64+J66)</f>
        <v>5179.63</v>
      </c>
      <c r="K68" s="13">
        <v>0</v>
      </c>
      <c r="L68" s="13">
        <v>0</v>
      </c>
      <c r="M68" s="13">
        <f t="shared" ref="M68:O68" si="4">SUM(M58+M60+M62+M64+M66)</f>
        <v>114.94</v>
      </c>
      <c r="N68" s="13">
        <f t="shared" si="4"/>
        <v>0.09</v>
      </c>
      <c r="O68" s="13">
        <f t="shared" si="4"/>
        <v>5294.66</v>
      </c>
      <c r="P68" s="10">
        <f>(O68-O69)/O69</f>
        <v>0.26519405667095175</v>
      </c>
      <c r="Q68" s="10">
        <f>O68/$O$79</f>
        <v>0.1046643981005404</v>
      </c>
      <c r="R68" s="13">
        <f t="shared" ref="R68" si="5">SUM(R58+R60+R62+R64+R66)</f>
        <v>1109.8</v>
      </c>
    </row>
    <row r="69" spans="1:18" x14ac:dyDescent="0.3">
      <c r="A69" s="3" t="s">
        <v>36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f t="shared" ref="J69" si="6">SUM(J59+J61+J63+J65+J67)</f>
        <v>4074.34</v>
      </c>
      <c r="K69" s="12">
        <v>0</v>
      </c>
      <c r="L69" s="12">
        <v>0</v>
      </c>
      <c r="M69" s="12">
        <f t="shared" ref="M69" si="7">SUM(M59+M61+M63+M65+M67)</f>
        <v>110.51999999999998</v>
      </c>
      <c r="N69" s="12">
        <v>0</v>
      </c>
      <c r="O69" s="12">
        <f t="shared" ref="O69" si="8">SUM(O59+O61+O63+O65+O67)</f>
        <v>4184.8600000000006</v>
      </c>
      <c r="P69" s="3"/>
      <c r="Q69" s="3"/>
      <c r="R69" s="3"/>
    </row>
    <row r="70" spans="1:18" x14ac:dyDescent="0.3">
      <c r="A70" s="3" t="s">
        <v>37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0">
        <f>(J68-J69)/J69</f>
        <v>0.27128074731122093</v>
      </c>
      <c r="K70" s="12">
        <v>0</v>
      </c>
      <c r="L70" s="12">
        <v>0</v>
      </c>
      <c r="M70" s="10">
        <f>(M68-M69)/M69</f>
        <v>3.9992761491132976E-2</v>
      </c>
      <c r="N70" s="12">
        <v>0</v>
      </c>
      <c r="O70" s="10">
        <f>(O68-O69)/O69</f>
        <v>0.26519405667095175</v>
      </c>
      <c r="P70" s="3"/>
      <c r="Q70" s="3"/>
      <c r="R70" s="3"/>
    </row>
    <row r="71" spans="1:18" x14ac:dyDescent="0.3">
      <c r="A71" s="4" t="s">
        <v>55</v>
      </c>
      <c r="B71" s="12"/>
      <c r="C71" s="12"/>
      <c r="D71" s="12"/>
      <c r="E71" s="12"/>
      <c r="F71" s="12"/>
      <c r="G71" s="12"/>
      <c r="H71" s="12"/>
      <c r="I71" s="12"/>
      <c r="J71" s="3"/>
      <c r="K71" s="12"/>
      <c r="L71" s="12"/>
      <c r="M71" s="3"/>
      <c r="N71" s="3"/>
      <c r="O71" s="3"/>
      <c r="P71" s="3"/>
      <c r="Q71" s="3"/>
      <c r="R71" s="3"/>
    </row>
    <row r="72" spans="1:18" x14ac:dyDescent="0.3">
      <c r="A72" s="3" t="s">
        <v>56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3">
        <v>11.65</v>
      </c>
      <c r="O72" s="3">
        <v>11.65</v>
      </c>
      <c r="P72" s="14">
        <f>(O72-O73)/O73</f>
        <v>-0.93905309965995287</v>
      </c>
      <c r="Q72" s="14">
        <f>O72/$O$79</f>
        <v>2.3029623013966823E-4</v>
      </c>
      <c r="R72" s="3">
        <v>-179.5</v>
      </c>
    </row>
    <row r="73" spans="1:18" x14ac:dyDescent="0.3">
      <c r="A73" s="3" t="s">
        <v>11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3">
        <v>191.15</v>
      </c>
      <c r="O73" s="3">
        <v>191.15</v>
      </c>
      <c r="P73" s="3"/>
      <c r="Q73" s="3"/>
      <c r="R73" s="3"/>
    </row>
    <row r="74" spans="1:18" x14ac:dyDescent="0.3">
      <c r="A74" s="3" t="s">
        <v>57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3">
        <v>190.71</v>
      </c>
      <c r="O74" s="3">
        <v>190.71</v>
      </c>
      <c r="P74" s="14">
        <f>(O74-O75)/O75</f>
        <v>0.20473783954516736</v>
      </c>
      <c r="Q74" s="14">
        <f>O74/$O$79</f>
        <v>3.7699394034279936E-3</v>
      </c>
      <c r="R74" s="3">
        <v>32.409999999999997</v>
      </c>
    </row>
    <row r="75" spans="1:18" x14ac:dyDescent="0.3">
      <c r="A75" s="3" t="s">
        <v>11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3">
        <v>158.30000000000001</v>
      </c>
      <c r="O75" s="3">
        <v>158.30000000000001</v>
      </c>
      <c r="P75" s="3"/>
      <c r="Q75" s="3"/>
      <c r="R75" s="3"/>
    </row>
    <row r="76" spans="1:18" x14ac:dyDescent="0.3">
      <c r="A76" s="4" t="s">
        <v>58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f>SUM(N72+N74)</f>
        <v>202.36</v>
      </c>
      <c r="O76" s="13">
        <f>SUM(O72+O74)</f>
        <v>202.36</v>
      </c>
      <c r="P76" s="10">
        <f>(O76-O77)/O77</f>
        <v>-0.42091858634997859</v>
      </c>
      <c r="Q76" s="10">
        <f>O76/$O$79</f>
        <v>4.0002356335676623E-3</v>
      </c>
      <c r="R76" s="4">
        <v>-147.09</v>
      </c>
    </row>
    <row r="77" spans="1:18" x14ac:dyDescent="0.3">
      <c r="A77" s="3" t="s">
        <v>36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f>+SUM(N73+N75)</f>
        <v>349.45000000000005</v>
      </c>
      <c r="O77" s="12">
        <f>+SUM(O73+O75)</f>
        <v>349.45000000000005</v>
      </c>
      <c r="P77" s="3"/>
      <c r="Q77" s="3"/>
      <c r="R77" s="3"/>
    </row>
    <row r="78" spans="1:18" x14ac:dyDescent="0.3">
      <c r="A78" s="3" t="s">
        <v>37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3"/>
      <c r="K78" s="12"/>
      <c r="L78" s="12"/>
      <c r="M78" s="3"/>
      <c r="N78" s="10">
        <f>(N76-N77)/N77</f>
        <v>-0.42091858634997859</v>
      </c>
      <c r="O78" s="10">
        <f>(O76-O77)/O77</f>
        <v>-0.42091858634997859</v>
      </c>
      <c r="P78" s="3"/>
      <c r="Q78" s="3"/>
      <c r="R78" s="3"/>
    </row>
    <row r="79" spans="1:18" x14ac:dyDescent="0.3">
      <c r="A79" s="4" t="s">
        <v>45</v>
      </c>
      <c r="B79" s="13">
        <f t="shared" ref="B79:O79" si="9">SUM(B54+B68+B76)</f>
        <v>7828.76</v>
      </c>
      <c r="C79" s="13">
        <f t="shared" si="9"/>
        <v>1234.67</v>
      </c>
      <c r="D79" s="13">
        <f t="shared" si="9"/>
        <v>987.13</v>
      </c>
      <c r="E79" s="13">
        <f t="shared" si="9"/>
        <v>247.56000000000003</v>
      </c>
      <c r="F79" s="13">
        <f t="shared" si="9"/>
        <v>973.63</v>
      </c>
      <c r="G79" s="13">
        <f t="shared" si="9"/>
        <v>14035.2</v>
      </c>
      <c r="H79" s="13">
        <f t="shared" si="9"/>
        <v>5976.1599999999989</v>
      </c>
      <c r="I79" s="13">
        <f t="shared" si="9"/>
        <v>8059.0300000000007</v>
      </c>
      <c r="J79" s="13">
        <f t="shared" si="9"/>
        <v>20880.900000000001</v>
      </c>
      <c r="K79" s="13">
        <f t="shared" si="9"/>
        <v>192.71</v>
      </c>
      <c r="L79" s="13">
        <f t="shared" si="9"/>
        <v>1260.7500000000002</v>
      </c>
      <c r="M79" s="13">
        <f t="shared" si="9"/>
        <v>1609.7000000000003</v>
      </c>
      <c r="N79" s="13">
        <f t="shared" si="9"/>
        <v>2570.6900000000005</v>
      </c>
      <c r="O79" s="13">
        <f t="shared" si="9"/>
        <v>50587.020000000004</v>
      </c>
      <c r="P79" s="10">
        <f>(O79-O80)/O80</f>
        <v>0.15459260040343542</v>
      </c>
      <c r="Q79" s="10">
        <f>O79/$O$79</f>
        <v>1</v>
      </c>
      <c r="R79" s="13">
        <f t="shared" ref="R79" si="10">SUM(R54+R68+R76)</f>
        <v>6773.2800000000007</v>
      </c>
    </row>
    <row r="80" spans="1:18" x14ac:dyDescent="0.3">
      <c r="A80" s="3" t="s">
        <v>36</v>
      </c>
      <c r="B80" s="12">
        <f t="shared" ref="B80:O80" si="11">SUM(B55+B69+B77)</f>
        <v>7103.6100000000006</v>
      </c>
      <c r="C80" s="12">
        <f t="shared" si="11"/>
        <v>1111.7499999999998</v>
      </c>
      <c r="D80" s="12">
        <f t="shared" si="11"/>
        <v>916.49</v>
      </c>
      <c r="E80" s="12">
        <f t="shared" si="11"/>
        <v>195.25000000000003</v>
      </c>
      <c r="F80" s="12">
        <f t="shared" si="11"/>
        <v>1055.1299999999999</v>
      </c>
      <c r="G80" s="12">
        <f t="shared" si="11"/>
        <v>12161.750000000004</v>
      </c>
      <c r="H80" s="12">
        <f t="shared" si="11"/>
        <v>5033.8100000000004</v>
      </c>
      <c r="I80" s="12">
        <f t="shared" si="11"/>
        <v>7127.9100000000008</v>
      </c>
      <c r="J80" s="12">
        <f t="shared" si="11"/>
        <v>17865.68</v>
      </c>
      <c r="K80" s="12">
        <f t="shared" si="11"/>
        <v>180.74</v>
      </c>
      <c r="L80" s="12">
        <f t="shared" si="11"/>
        <v>1004.7599999999998</v>
      </c>
      <c r="M80" s="12">
        <f t="shared" si="11"/>
        <v>1292.7499999999998</v>
      </c>
      <c r="N80" s="12">
        <f t="shared" si="11"/>
        <v>2037.61</v>
      </c>
      <c r="O80" s="12">
        <f t="shared" si="11"/>
        <v>43813.739999999991</v>
      </c>
      <c r="P80" s="3"/>
      <c r="Q80" s="3"/>
      <c r="R80" s="3"/>
    </row>
    <row r="81" spans="1:18" x14ac:dyDescent="0.3">
      <c r="A81" s="3" t="s">
        <v>37</v>
      </c>
      <c r="B81" s="11">
        <f t="shared" ref="B81:O81" si="12">(B79-B80)/B80</f>
        <v>0.10208189920336273</v>
      </c>
      <c r="C81" s="11">
        <f t="shared" si="12"/>
        <v>0.11056442545536346</v>
      </c>
      <c r="D81" s="11">
        <f t="shared" si="12"/>
        <v>7.7076672958788409E-2</v>
      </c>
      <c r="E81" s="11">
        <f t="shared" si="12"/>
        <v>0.26791293213828421</v>
      </c>
      <c r="F81" s="11">
        <f t="shared" si="12"/>
        <v>-7.7241666903604192E-2</v>
      </c>
      <c r="G81" s="11">
        <f t="shared" si="12"/>
        <v>0.15404444261722175</v>
      </c>
      <c r="H81" s="11">
        <f t="shared" si="12"/>
        <v>0.18720412570200276</v>
      </c>
      <c r="I81" s="11">
        <f t="shared" si="12"/>
        <v>0.13063015666583891</v>
      </c>
      <c r="J81" s="11">
        <f t="shared" si="12"/>
        <v>0.16877163365738115</v>
      </c>
      <c r="K81" s="11">
        <f t="shared" si="12"/>
        <v>6.6227730441518196E-2</v>
      </c>
      <c r="L81" s="11">
        <f t="shared" si="12"/>
        <v>0.25477726024125219</v>
      </c>
      <c r="M81" s="11">
        <f t="shared" si="12"/>
        <v>0.24517501450396484</v>
      </c>
      <c r="N81" s="11">
        <f t="shared" si="12"/>
        <v>0.2616202315457819</v>
      </c>
      <c r="O81" s="11">
        <f t="shared" si="12"/>
        <v>0.15459260040343542</v>
      </c>
      <c r="P81" s="3"/>
      <c r="Q81" s="3"/>
      <c r="R81" s="3"/>
    </row>
    <row r="82" spans="1:18" x14ac:dyDescent="0.3">
      <c r="A82" s="3" t="s">
        <v>46</v>
      </c>
      <c r="B82" s="14">
        <f t="shared" ref="B82:O82" si="13">B79/$O$79</f>
        <v>0.15475827593718705</v>
      </c>
      <c r="C82" s="14">
        <f t="shared" si="13"/>
        <v>2.440685377395229E-2</v>
      </c>
      <c r="D82" s="14">
        <f t="shared" si="13"/>
        <v>1.9513503661611219E-2</v>
      </c>
      <c r="E82" s="14">
        <f t="shared" si="13"/>
        <v>4.8937454706760751E-3</v>
      </c>
      <c r="F82" s="14">
        <f t="shared" si="13"/>
        <v>1.9246636785483707E-2</v>
      </c>
      <c r="G82" s="14">
        <f t="shared" si="13"/>
        <v>0.27744666517221217</v>
      </c>
      <c r="H82" s="14">
        <f t="shared" si="13"/>
        <v>0.11813623336579222</v>
      </c>
      <c r="I82" s="14">
        <f t="shared" si="13"/>
        <v>0.1593102341272524</v>
      </c>
      <c r="J82" s="14">
        <f t="shared" si="13"/>
        <v>0.41277189286896127</v>
      </c>
      <c r="K82" s="14">
        <f t="shared" si="13"/>
        <v>3.8094752369283659E-3</v>
      </c>
      <c r="L82" s="14">
        <f t="shared" si="13"/>
        <v>2.4922401042797148E-2</v>
      </c>
      <c r="M82" s="14">
        <f t="shared" si="13"/>
        <v>3.1820415592774591E-2</v>
      </c>
      <c r="N82" s="14">
        <f t="shared" si="13"/>
        <v>5.0817185910535953E-2</v>
      </c>
      <c r="O82" s="14">
        <f t="shared" si="13"/>
        <v>1</v>
      </c>
      <c r="P82" s="3"/>
      <c r="Q82" s="3"/>
      <c r="R82" s="3"/>
    </row>
    <row r="83" spans="1:18" x14ac:dyDescent="0.3">
      <c r="A83" s="3" t="s">
        <v>47</v>
      </c>
      <c r="B83" s="14">
        <f t="shared" ref="B83:O83" si="14">B80/$O$80</f>
        <v>0.16213201612097031</v>
      </c>
      <c r="C83" s="14">
        <f t="shared" si="14"/>
        <v>2.5374460157932193E-2</v>
      </c>
      <c r="D83" s="14">
        <f t="shared" si="14"/>
        <v>2.0917867317421436E-2</v>
      </c>
      <c r="E83" s="14">
        <f t="shared" si="14"/>
        <v>4.4563646016067123E-3</v>
      </c>
      <c r="F83" s="14">
        <f t="shared" si="14"/>
        <v>2.408217148319226E-2</v>
      </c>
      <c r="G83" s="14">
        <f t="shared" si="14"/>
        <v>0.2775784491349062</v>
      </c>
      <c r="H83" s="14">
        <f t="shared" si="14"/>
        <v>0.11489112776037839</v>
      </c>
      <c r="I83" s="14">
        <f t="shared" si="14"/>
        <v>0.1626866366578156</v>
      </c>
      <c r="J83" s="14">
        <f t="shared" si="14"/>
        <v>0.40776432233358767</v>
      </c>
      <c r="K83" s="14">
        <f t="shared" si="14"/>
        <v>4.1251899518278982E-3</v>
      </c>
      <c r="L83" s="14">
        <f t="shared" si="14"/>
        <v>2.2932532123484551E-2</v>
      </c>
      <c r="M83" s="14">
        <f t="shared" si="14"/>
        <v>2.9505584321265432E-2</v>
      </c>
      <c r="N83" s="14">
        <f t="shared" si="14"/>
        <v>4.6506187328449938E-2</v>
      </c>
      <c r="O83" s="14">
        <f t="shared" si="14"/>
        <v>1</v>
      </c>
      <c r="P83" s="3"/>
      <c r="Q83" s="3"/>
      <c r="R83" s="3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2024-06-13T19:47:22Z</dcterms:created>
  <dcterms:modified xsi:type="dcterms:W3CDTF">2024-06-14T06:16:28Z</dcterms:modified>
</cp:coreProperties>
</file>