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C921BDBB-1089-4980-9A86-5D5E3E3A6848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Health Portfolio" sheetId="1" r:id="rId1"/>
    <sheet name="Liability Portfolio" sheetId="2" r:id="rId2"/>
    <sheet name="Miscellaneous portfolio" sheetId="3" r:id="rId3"/>
    <sheet name="Segmentwise Repor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2" i="1" l="1"/>
  <c r="H69" i="1"/>
  <c r="H67" i="1"/>
  <c r="H65" i="1"/>
  <c r="H63" i="1"/>
  <c r="H61" i="1"/>
  <c r="H59" i="1"/>
  <c r="G72" i="1"/>
  <c r="G69" i="1"/>
  <c r="G67" i="1"/>
  <c r="G65" i="1"/>
  <c r="G63" i="1"/>
  <c r="G61" i="1"/>
  <c r="G59" i="1"/>
  <c r="Q66" i="4"/>
  <c r="P66" i="4"/>
  <c r="G65" i="3"/>
  <c r="G62" i="3"/>
  <c r="G60" i="3"/>
  <c r="G58" i="3"/>
  <c r="G54" i="3"/>
  <c r="G52" i="3"/>
  <c r="G50" i="3"/>
  <c r="G48" i="3"/>
  <c r="G46" i="3"/>
  <c r="G44" i="3"/>
  <c r="G42" i="3"/>
  <c r="G40" i="3"/>
  <c r="G38" i="3"/>
  <c r="G36" i="3"/>
  <c r="G30" i="3"/>
  <c r="G28" i="3"/>
  <c r="G26" i="3"/>
  <c r="G24" i="3"/>
  <c r="G22" i="3"/>
  <c r="G20" i="3"/>
  <c r="G18" i="3"/>
  <c r="G16" i="3"/>
  <c r="G14" i="3"/>
  <c r="G12" i="3"/>
  <c r="G8" i="3"/>
  <c r="G6" i="3"/>
  <c r="G4" i="3"/>
  <c r="F65" i="3"/>
  <c r="F62" i="3"/>
  <c r="F60" i="3"/>
  <c r="F58" i="3"/>
  <c r="F54" i="3"/>
  <c r="F52" i="3"/>
  <c r="F50" i="3"/>
  <c r="F48" i="3"/>
  <c r="F46" i="3"/>
  <c r="F44" i="3"/>
  <c r="F42" i="3"/>
  <c r="F40" i="3"/>
  <c r="F38" i="3"/>
  <c r="F36" i="3"/>
  <c r="F34" i="3"/>
  <c r="F30" i="3"/>
  <c r="F28" i="3"/>
  <c r="F26" i="3"/>
  <c r="F22" i="3"/>
  <c r="F20" i="3"/>
  <c r="F18" i="3"/>
  <c r="F16" i="3"/>
  <c r="F14" i="3"/>
  <c r="F12" i="3"/>
  <c r="F10" i="3"/>
  <c r="F8" i="3"/>
  <c r="F6" i="3"/>
  <c r="F4" i="3"/>
  <c r="L81" i="4" l="1"/>
  <c r="K81" i="4"/>
  <c r="I81" i="4"/>
  <c r="H81" i="4"/>
  <c r="G81" i="4"/>
  <c r="F81" i="4"/>
  <c r="E81" i="4"/>
  <c r="D81" i="4"/>
  <c r="C81" i="4"/>
  <c r="B81" i="4"/>
  <c r="N80" i="4"/>
  <c r="L80" i="4"/>
  <c r="K80" i="4"/>
  <c r="I80" i="4"/>
  <c r="H80" i="4"/>
  <c r="G80" i="4"/>
  <c r="F80" i="4"/>
  <c r="E80" i="4"/>
  <c r="D80" i="4"/>
  <c r="C80" i="4"/>
  <c r="B80" i="4"/>
  <c r="L79" i="4"/>
  <c r="K79" i="4"/>
  <c r="I79" i="4"/>
  <c r="H79" i="4"/>
  <c r="G79" i="4"/>
  <c r="F79" i="4"/>
  <c r="E79" i="4"/>
  <c r="D79" i="4"/>
  <c r="C79" i="4"/>
  <c r="B79" i="4"/>
  <c r="O78" i="4"/>
  <c r="N78" i="4"/>
  <c r="O77" i="4"/>
  <c r="N77" i="4"/>
  <c r="O76" i="4"/>
  <c r="N76" i="4"/>
  <c r="O69" i="4"/>
  <c r="M69" i="4"/>
  <c r="M80" i="4" s="1"/>
  <c r="J69" i="4"/>
  <c r="J80" i="4" s="1"/>
  <c r="R68" i="4"/>
  <c r="O68" i="4"/>
  <c r="O79" i="4" s="1"/>
  <c r="N68" i="4"/>
  <c r="N79" i="4" s="1"/>
  <c r="M68" i="4"/>
  <c r="M79" i="4" s="1"/>
  <c r="J68" i="4"/>
  <c r="P74" i="4"/>
  <c r="P72" i="4"/>
  <c r="P64" i="4"/>
  <c r="P62" i="4"/>
  <c r="P60" i="4"/>
  <c r="P58" i="4"/>
  <c r="P54" i="4"/>
  <c r="P52" i="4"/>
  <c r="P50" i="4"/>
  <c r="P48" i="4"/>
  <c r="P46" i="4"/>
  <c r="P44" i="4"/>
  <c r="P42" i="4"/>
  <c r="P40" i="4"/>
  <c r="P38" i="4"/>
  <c r="P36" i="4"/>
  <c r="P34" i="4"/>
  <c r="P32" i="4"/>
  <c r="P30" i="4"/>
  <c r="P28" i="4"/>
  <c r="P26" i="4"/>
  <c r="P22" i="4"/>
  <c r="P20" i="4"/>
  <c r="P18" i="4"/>
  <c r="P16" i="4"/>
  <c r="P14" i="4"/>
  <c r="P12" i="4"/>
  <c r="P10" i="4"/>
  <c r="P8" i="4"/>
  <c r="P6" i="4"/>
  <c r="P4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R54" i="4"/>
  <c r="O54" i="4"/>
  <c r="O56" i="4" s="1"/>
  <c r="N54" i="4"/>
  <c r="M54" i="4"/>
  <c r="M56" i="4" s="1"/>
  <c r="L54" i="4"/>
  <c r="K54" i="4"/>
  <c r="J54" i="4"/>
  <c r="I54" i="4"/>
  <c r="H54" i="4"/>
  <c r="H56" i="4" s="1"/>
  <c r="G54" i="4"/>
  <c r="G56" i="4" s="1"/>
  <c r="F54" i="4"/>
  <c r="E54" i="4"/>
  <c r="E56" i="4" s="1"/>
  <c r="D54" i="4"/>
  <c r="C54" i="4"/>
  <c r="B54" i="4"/>
  <c r="J70" i="4" l="1"/>
  <c r="J79" i="4"/>
  <c r="J81" i="4" s="1"/>
  <c r="O70" i="4"/>
  <c r="Q64" i="4"/>
  <c r="E82" i="4"/>
  <c r="Q60" i="4"/>
  <c r="Q52" i="4"/>
  <c r="Q32" i="4"/>
  <c r="Q6" i="4"/>
  <c r="Q18" i="4"/>
  <c r="Q72" i="4"/>
  <c r="L82" i="4"/>
  <c r="D82" i="4"/>
  <c r="Q58" i="4"/>
  <c r="Q50" i="4"/>
  <c r="Q28" i="4"/>
  <c r="Q4" i="4"/>
  <c r="Q42" i="4"/>
  <c r="Q8" i="4"/>
  <c r="K82" i="4"/>
  <c r="C82" i="4"/>
  <c r="Q48" i="4"/>
  <c r="Q26" i="4"/>
  <c r="I82" i="4"/>
  <c r="H82" i="4"/>
  <c r="B82" i="4"/>
  <c r="Q44" i="4"/>
  <c r="Q22" i="4"/>
  <c r="Q14" i="4"/>
  <c r="Q34" i="4"/>
  <c r="Q40" i="4"/>
  <c r="O82" i="4"/>
  <c r="G82" i="4"/>
  <c r="Q36" i="4"/>
  <c r="Q12" i="4"/>
  <c r="F82" i="4"/>
  <c r="J83" i="4"/>
  <c r="M82" i="4"/>
  <c r="M81" i="4"/>
  <c r="N81" i="4"/>
  <c r="N82" i="4"/>
  <c r="M70" i="4"/>
  <c r="J82" i="4"/>
  <c r="O80" i="4"/>
  <c r="O81" i="4" s="1"/>
  <c r="Q74" i="4"/>
  <c r="Q20" i="4"/>
  <c r="Q38" i="4"/>
  <c r="Q54" i="4"/>
  <c r="Q79" i="4"/>
  <c r="Q62" i="4"/>
  <c r="Q10" i="4"/>
  <c r="Q30" i="4"/>
  <c r="Q46" i="4"/>
  <c r="P76" i="4"/>
  <c r="Q76" i="4"/>
  <c r="P68" i="4"/>
  <c r="Q68" i="4"/>
  <c r="L56" i="4"/>
  <c r="D56" i="4"/>
  <c r="I56" i="4"/>
  <c r="J56" i="4"/>
  <c r="C56" i="4"/>
  <c r="K56" i="4"/>
  <c r="F56" i="4"/>
  <c r="N56" i="4"/>
  <c r="B56" i="4"/>
  <c r="P79" i="4" l="1"/>
  <c r="O83" i="4"/>
  <c r="G83" i="4"/>
  <c r="N83" i="4"/>
  <c r="F83" i="4"/>
  <c r="C83" i="4"/>
  <c r="B83" i="4"/>
  <c r="E83" i="4"/>
  <c r="L83" i="4"/>
  <c r="D83" i="4"/>
  <c r="K83" i="4"/>
  <c r="I83" i="4"/>
  <c r="H83" i="4"/>
  <c r="M83" i="4"/>
  <c r="E69" i="3"/>
  <c r="D69" i="3"/>
  <c r="C69" i="3"/>
  <c r="B69" i="3"/>
  <c r="E68" i="3"/>
  <c r="D68" i="3"/>
  <c r="C68" i="3"/>
  <c r="B68" i="3"/>
  <c r="E67" i="3"/>
  <c r="D67" i="3"/>
  <c r="C67" i="3"/>
  <c r="B67" i="3"/>
  <c r="E65" i="3"/>
  <c r="H65" i="3"/>
  <c r="D65" i="3"/>
  <c r="C65" i="3"/>
  <c r="B65" i="3"/>
  <c r="H62" i="3"/>
  <c r="E62" i="3"/>
  <c r="D62" i="3"/>
  <c r="C62" i="3"/>
  <c r="B62" i="3"/>
  <c r="E56" i="3"/>
  <c r="D56" i="3"/>
  <c r="C56" i="3"/>
  <c r="B56" i="3"/>
  <c r="E55" i="3"/>
  <c r="D55" i="3"/>
  <c r="C55" i="3"/>
  <c r="B55" i="3"/>
  <c r="H54" i="3"/>
  <c r="E54" i="3"/>
  <c r="D54" i="3"/>
  <c r="C54" i="3"/>
  <c r="B54" i="3"/>
  <c r="I55" i="2"/>
  <c r="H55" i="2"/>
  <c r="H53" i="2"/>
  <c r="H51" i="2"/>
  <c r="H49" i="2"/>
  <c r="H47" i="2"/>
  <c r="H45" i="2"/>
  <c r="H43" i="2"/>
  <c r="H41" i="2"/>
  <c r="H39" i="2"/>
  <c r="H37" i="2"/>
  <c r="H35" i="2"/>
  <c r="H31" i="2"/>
  <c r="H29" i="2"/>
  <c r="H27" i="2"/>
  <c r="H23" i="2"/>
  <c r="H21" i="2"/>
  <c r="H19" i="2"/>
  <c r="H17" i="2"/>
  <c r="H15" i="2"/>
  <c r="H13" i="2"/>
  <c r="H9" i="2"/>
  <c r="H7" i="2"/>
  <c r="H5" i="2"/>
  <c r="G55" i="2"/>
  <c r="G53" i="2"/>
  <c r="G51" i="2"/>
  <c r="G49" i="2"/>
  <c r="G47" i="2"/>
  <c r="G45" i="2"/>
  <c r="G43" i="2"/>
  <c r="G41" i="2"/>
  <c r="G39" i="2"/>
  <c r="G37" i="2"/>
  <c r="G35" i="2"/>
  <c r="G31" i="2"/>
  <c r="G29" i="2"/>
  <c r="G27" i="2"/>
  <c r="G23" i="2"/>
  <c r="G21" i="2"/>
  <c r="G19" i="2"/>
  <c r="G17" i="2"/>
  <c r="G15" i="2"/>
  <c r="G13" i="2"/>
  <c r="G9" i="2"/>
  <c r="G7" i="2"/>
  <c r="G5" i="2"/>
  <c r="F59" i="2"/>
  <c r="E59" i="2"/>
  <c r="D59" i="2"/>
  <c r="C59" i="2"/>
  <c r="B59" i="2"/>
  <c r="F58" i="2"/>
  <c r="E58" i="2"/>
  <c r="D58" i="2"/>
  <c r="C58" i="2"/>
  <c r="B58" i="2"/>
  <c r="F57" i="2"/>
  <c r="E57" i="2"/>
  <c r="D57" i="2"/>
  <c r="C57" i="2"/>
  <c r="B57" i="2"/>
  <c r="F56" i="2"/>
  <c r="E56" i="2"/>
  <c r="D56" i="2"/>
  <c r="C56" i="2"/>
  <c r="B56" i="2"/>
  <c r="F55" i="2"/>
  <c r="E55" i="2"/>
  <c r="D55" i="2"/>
  <c r="C55" i="2"/>
  <c r="B55" i="2"/>
  <c r="D74" i="1"/>
  <c r="D73" i="1"/>
  <c r="D72" i="1"/>
  <c r="F70" i="1"/>
  <c r="F73" i="1" s="1"/>
  <c r="E70" i="1"/>
  <c r="E73" i="1" s="1"/>
  <c r="C70" i="1"/>
  <c r="C73" i="1" s="1"/>
  <c r="B70" i="1"/>
  <c r="B73" i="1" s="1"/>
  <c r="F69" i="1"/>
  <c r="E69" i="1"/>
  <c r="E72" i="1" s="1"/>
  <c r="C69" i="1"/>
  <c r="C72" i="1" s="1"/>
  <c r="B69" i="1"/>
  <c r="B72" i="1" s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3" i="1"/>
  <c r="G21" i="1"/>
  <c r="G19" i="1"/>
  <c r="G17" i="1"/>
  <c r="G15" i="1"/>
  <c r="G13" i="1"/>
  <c r="G11" i="1"/>
  <c r="G9" i="1"/>
  <c r="G7" i="1"/>
  <c r="G5" i="1"/>
  <c r="F57" i="1"/>
  <c r="E57" i="1"/>
  <c r="D57" i="1"/>
  <c r="C57" i="1"/>
  <c r="B57" i="1"/>
  <c r="F56" i="1"/>
  <c r="E56" i="1"/>
  <c r="D56" i="1"/>
  <c r="C56" i="1"/>
  <c r="B56" i="1"/>
  <c r="I55" i="1"/>
  <c r="F55" i="1"/>
  <c r="E55" i="1"/>
  <c r="D55" i="1"/>
  <c r="C55" i="1"/>
  <c r="B55" i="1"/>
  <c r="E71" i="1" l="1"/>
  <c r="F71" i="1"/>
  <c r="C74" i="1"/>
  <c r="F76" i="1"/>
  <c r="D76" i="1"/>
  <c r="C76" i="1"/>
  <c r="B74" i="1"/>
  <c r="B75" i="1"/>
  <c r="B76" i="1"/>
  <c r="E76" i="1"/>
  <c r="B71" i="1"/>
  <c r="F72" i="1"/>
  <c r="E75" i="1" s="1"/>
  <c r="C71" i="1"/>
  <c r="E74" i="1"/>
  <c r="H53" i="1" l="1"/>
  <c r="F75" i="1"/>
  <c r="H51" i="1"/>
  <c r="H33" i="1"/>
  <c r="H15" i="1"/>
  <c r="H17" i="1"/>
  <c r="D75" i="1"/>
  <c r="H49" i="1"/>
  <c r="H31" i="1"/>
  <c r="H13" i="1"/>
  <c r="H5" i="1"/>
  <c r="H35" i="1"/>
  <c r="H47" i="1"/>
  <c r="H29" i="1"/>
  <c r="H11" i="1"/>
  <c r="H21" i="1"/>
  <c r="H55" i="1"/>
  <c r="H45" i="1"/>
  <c r="H27" i="1"/>
  <c r="H9" i="1"/>
  <c r="F74" i="1"/>
  <c r="H41" i="1"/>
  <c r="H23" i="1"/>
  <c r="H7" i="1"/>
  <c r="H39" i="1"/>
  <c r="H37" i="1"/>
  <c r="H19" i="1"/>
  <c r="C75" i="1"/>
</calcChain>
</file>

<file path=xl/sharedStrings.xml><?xml version="1.0" encoding="utf-8"?>
<sst xmlns="http://schemas.openxmlformats.org/spreadsheetml/2006/main" count="321" uniqueCount="74">
  <si>
    <t>GROSS DIRECT PREMIUM INCOME UNDERWRITTEN BY NON-LIFE INSURERS WITHIN INDIA  (SEGMENT WISE) : FOR THE PERIOD UPTO April 2024 (PROVISIONAL &amp; UNAUDITED ) IN FY 2024-25  (Rs. In Crs.)</t>
  </si>
  <si>
    <t>Health-Retail</t>
  </si>
  <si>
    <t>Health-Group</t>
  </si>
  <si>
    <t>Health-Government schemes</t>
  </si>
  <si>
    <t>Overseas Medical</t>
  </si>
  <si>
    <t>Grand Total</t>
  </si>
  <si>
    <t>Growth %</t>
  </si>
  <si>
    <t>Market %</t>
  </si>
  <si>
    <t>Accretion</t>
  </si>
  <si>
    <t>General Insurers</t>
  </si>
  <si>
    <t>Acko General Insurance Ltd</t>
  </si>
  <si>
    <t>Previous Year</t>
  </si>
  <si>
    <t>Bajaj Allianz General Insurance Co Ltd</t>
  </si>
  <si>
    <t>Cholamandalam MS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</si>
  <si>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</si>
  <si>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</si>
  <si>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</si>
  <si>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</si>
  <si>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</si>
  <si>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</si>
  <si>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</si>
  <si>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</si>
  <si>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</si>
  <si>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</si>
  <si>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</si>
  <si>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</si>
  <si>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</si>
  <si>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</si>
  <si>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</si>
  <si>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</si>
  <si>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</si>
  <si>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</si>
  <si>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</si>
  <si>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</si>
  <si>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</si>
  <si>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Sub Total</t>
  </si>
  <si>
    <t>Previous Year Sub Total</t>
  </si>
  <si>
    <t>% Growth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</si>
  <si>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</si>
  <si>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</si>
  <si>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</si>
  <si>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</si>
  <si>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</si>
  <si>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</si>
  <si>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Stand-alone Health sub Total</t>
  </si>
  <si>
    <t>Industry Total</t>
  </si>
  <si>
    <t>% Market Share</t>
  </si>
  <si>
    <t>Previous Year Market Share</t>
  </si>
  <si>
    <t>Workmen's compensation/Employers' liability</t>
  </si>
  <si>
    <t>Public Liability (Act)</t>
  </si>
  <si>
    <t>Product Liability</t>
  </si>
  <si>
    <t>Other liability covers</t>
  </si>
  <si>
    <t>Crop Insurance</t>
  </si>
  <si>
    <t>Credit Guarantee</t>
  </si>
  <si>
    <t>All Other miscellaneous</t>
  </si>
  <si>
    <t>Specialised Insurers</t>
  </si>
  <si>
    <t>Agriculture Insurance Co Of India Ltd</t>
  </si>
  <si>
    <t>ECGC Ltd</t>
  </si>
  <si>
    <t>Specialised sub Total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</si>
  <si>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</si>
  <si>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</si>
  <si>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</si>
  <si>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</si>
  <si>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</si>
  <si>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</si>
  <si>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</si>
  <si>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</si>
  <si>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Health </t>
  </si>
  <si>
    <t xml:space="preserve">Aviation </t>
  </si>
  <si>
    <t>Liability</t>
  </si>
  <si>
    <t>P.A.</t>
  </si>
  <si>
    <t>All Other Misc (Crop Insurance + Credit Guarantee+All other misc)</t>
  </si>
  <si>
    <t>Zuno General Insurance Co Ltd</t>
  </si>
  <si>
    <t>zuno General Insurance Co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</si>
</sst>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43" fontId="2" fillId="0" borderId="1" xfId="1" applyFont="1" applyBorder="1"/>
    <xf numFmtId="43" fontId="0" fillId="0" borderId="1" xfId="1" applyFont="1" applyBorder="1"/>
    <xf numFmtId="10" fontId="2" fillId="0" borderId="1" xfId="2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43" fontId="1" fillId="0" borderId="1" xfId="1" applyFont="1" applyBorder="1"/>
    <xf numFmtId="43" fontId="2" fillId="0" borderId="1" xfId="0" applyNumberFormat="1" applyFont="1" applyBorder="1"/>
    <xf numFmtId="43" fontId="3" fillId="0" borderId="1" xfId="1" applyFont="1" applyBorder="1"/>
    <xf numFmtId="43" fontId="4" fillId="0" borderId="1" xfId="1" applyFont="1" applyBorder="1"/>
    <xf numFmtId="0" fontId="2" fillId="0" borderId="0" xfId="0" applyFont="1"/>
    <xf numFmtId="0" fontId="0" fillId="2" borderId="1" xfId="0" applyFill="1" applyBorder="1"/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6"/>
  <sheetViews>
    <sheetView topLeftCell="A51" workbookViewId="0">
      <selection activeCell="H69" sqref="H69"/>
    </sheetView>
  </sheetViews>
  <sheetFormatPr defaultRowHeight="14.4" x14ac:dyDescent="0.3"/>
  <cols>
    <col min="1" max="1" width="48.21875" customWidth="1"/>
    <col min="2" max="2" width="11.6640625" bestFit="1" customWidth="1"/>
    <col min="3" max="3" width="12" bestFit="1" customWidth="1"/>
    <col min="4" max="4" width="11.5546875" customWidth="1"/>
    <col min="5" max="5" width="13.6640625" customWidth="1"/>
    <col min="6" max="6" width="10.5546875" bestFit="1" customWidth="1"/>
    <col min="7" max="7" width="9" bestFit="1" customWidth="1"/>
    <col min="8" max="8" width="8.77734375" bestFit="1" customWidth="1"/>
    <col min="9" max="9" width="11.6640625" customWidth="1"/>
  </cols>
  <sheetData>
    <row r="2" spans="1:9" ht="34.799999999999997" customHeight="1" x14ac:dyDescent="0.3">
      <c r="A2" s="15" t="s">
        <v>0</v>
      </c>
      <c r="B2" s="15"/>
      <c r="C2" s="15"/>
      <c r="D2" s="15"/>
      <c r="E2" s="15"/>
      <c r="F2" s="15"/>
      <c r="G2" s="15"/>
      <c r="H2" s="15"/>
      <c r="I2" s="15"/>
    </row>
    <row r="3" spans="1:9" ht="43.2" x14ac:dyDescent="0.3">
      <c r="A3" s="2"/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1">
        <v>6.71</v>
      </c>
      <c r="C5" s="1">
        <v>85.88</v>
      </c>
      <c r="D5" s="5">
        <v>0</v>
      </c>
      <c r="E5" s="1">
        <v>2.77</v>
      </c>
      <c r="F5" s="1">
        <v>95.36</v>
      </c>
      <c r="G5" s="7">
        <f>(F5-F6)/F6</f>
        <v>0.48189588189588201</v>
      </c>
      <c r="H5" s="7">
        <f>F5/$F$72</f>
        <v>7.6064552769783481E-3</v>
      </c>
      <c r="I5" s="1">
        <v>31.01</v>
      </c>
    </row>
    <row r="6" spans="1:9" x14ac:dyDescent="0.3">
      <c r="A6" s="1" t="s">
        <v>11</v>
      </c>
      <c r="B6" s="1">
        <v>1.74</v>
      </c>
      <c r="C6" s="1">
        <v>58.18</v>
      </c>
      <c r="D6" s="5">
        <v>0</v>
      </c>
      <c r="E6" s="1">
        <v>4.43</v>
      </c>
      <c r="F6" s="1">
        <v>64.349999999999994</v>
      </c>
      <c r="G6" s="1"/>
      <c r="H6" s="1"/>
      <c r="I6" s="1"/>
    </row>
    <row r="7" spans="1:9" x14ac:dyDescent="0.3">
      <c r="A7" s="1" t="s">
        <v>12</v>
      </c>
      <c r="B7" s="1">
        <v>68.760000000000005</v>
      </c>
      <c r="C7" s="1">
        <v>541.62</v>
      </c>
      <c r="D7" s="1">
        <v>85.56</v>
      </c>
      <c r="E7" s="1">
        <v>19.77</v>
      </c>
      <c r="F7" s="1">
        <v>715.71</v>
      </c>
      <c r="G7" s="7">
        <f>(F7-F8)/F8</f>
        <v>0.70618384666730238</v>
      </c>
      <c r="H7" s="7">
        <f>F7/$F$72</f>
        <v>5.7089095074309704E-2</v>
      </c>
      <c r="I7" s="1">
        <v>296.23</v>
      </c>
    </row>
    <row r="8" spans="1:9" x14ac:dyDescent="0.3">
      <c r="A8" s="1" t="s">
        <v>11</v>
      </c>
      <c r="B8" s="1">
        <v>61.05</v>
      </c>
      <c r="C8" s="1">
        <v>341.41</v>
      </c>
      <c r="D8" s="5">
        <v>0</v>
      </c>
      <c r="E8" s="1">
        <v>17.02</v>
      </c>
      <c r="F8" s="1">
        <v>419.48</v>
      </c>
      <c r="G8" s="1"/>
      <c r="H8" s="1"/>
      <c r="I8" s="1"/>
    </row>
    <row r="9" spans="1:9" x14ac:dyDescent="0.3">
      <c r="A9" s="1" t="s">
        <v>13</v>
      </c>
      <c r="B9" s="1">
        <v>47.38</v>
      </c>
      <c r="C9" s="1">
        <v>90.83</v>
      </c>
      <c r="D9" s="5">
        <v>0</v>
      </c>
      <c r="E9" s="1">
        <v>0.1</v>
      </c>
      <c r="F9" s="1">
        <v>138.31</v>
      </c>
      <c r="G9" s="7">
        <f>(F9-F10)/F10</f>
        <v>0.84487128184607185</v>
      </c>
      <c r="H9" s="7">
        <f>F9/$F$72</f>
        <v>1.1032391247471428E-2</v>
      </c>
      <c r="I9" s="1">
        <v>63.34</v>
      </c>
    </row>
    <row r="10" spans="1:9" x14ac:dyDescent="0.3">
      <c r="A10" s="1" t="s">
        <v>11</v>
      </c>
      <c r="B10" s="1">
        <v>50.17</v>
      </c>
      <c r="C10" s="1">
        <v>24.61</v>
      </c>
      <c r="D10" s="5">
        <v>0</v>
      </c>
      <c r="E10" s="1">
        <v>0.19</v>
      </c>
      <c r="F10" s="1">
        <v>74.97</v>
      </c>
      <c r="G10" s="1"/>
      <c r="H10" s="1"/>
      <c r="I10" s="1"/>
    </row>
    <row r="11" spans="1:9" x14ac:dyDescent="0.3">
      <c r="A11" s="1" t="s">
        <v>72</v>
      </c>
      <c r="B11" s="1">
        <v>0.39</v>
      </c>
      <c r="C11" s="1">
        <v>35.17</v>
      </c>
      <c r="D11" s="5">
        <v>0</v>
      </c>
      <c r="E11" s="1">
        <v>0.27</v>
      </c>
      <c r="F11" s="1">
        <v>35.83</v>
      </c>
      <c r="G11" s="7">
        <f>(F11-F12)/F12</f>
        <v>0.47630819942315611</v>
      </c>
      <c r="H11" s="7">
        <f>F11/$F$72</f>
        <v>2.8580043264905012E-3</v>
      </c>
      <c r="I11" s="1">
        <v>11.56</v>
      </c>
    </row>
    <row r="12" spans="1:9" x14ac:dyDescent="0.3">
      <c r="A12" s="1" t="s">
        <v>11</v>
      </c>
      <c r="B12" s="1">
        <v>1.59</v>
      </c>
      <c r="C12" s="1">
        <v>21.02</v>
      </c>
      <c r="D12" s="5">
        <v>0</v>
      </c>
      <c r="E12" s="1">
        <v>1.66</v>
      </c>
      <c r="F12" s="1">
        <v>24.27</v>
      </c>
      <c r="G12" s="1"/>
      <c r="H12" s="1"/>
      <c r="I12" s="1"/>
    </row>
    <row r="13" spans="1:9" x14ac:dyDescent="0.3">
      <c r="A13" s="1" t="s">
        <v>14</v>
      </c>
      <c r="B13" s="1">
        <v>14.76</v>
      </c>
      <c r="C13" s="1">
        <v>305.82</v>
      </c>
      <c r="D13" s="5">
        <v>0</v>
      </c>
      <c r="E13" s="1">
        <v>1.25</v>
      </c>
      <c r="F13" s="1">
        <v>321.83</v>
      </c>
      <c r="G13" s="7">
        <f>(F13-F14)/F14</f>
        <v>1.5031500350003888</v>
      </c>
      <c r="H13" s="7">
        <f>F13/$F$72</f>
        <v>2.5670988902998546E-2</v>
      </c>
      <c r="I13" s="1">
        <v>193.26</v>
      </c>
    </row>
    <row r="14" spans="1:9" x14ac:dyDescent="0.3">
      <c r="A14" s="1" t="s">
        <v>11</v>
      </c>
      <c r="B14" s="1">
        <v>14.03</v>
      </c>
      <c r="C14" s="1">
        <v>113.84</v>
      </c>
      <c r="D14" s="5">
        <v>0</v>
      </c>
      <c r="E14" s="1">
        <v>0.7</v>
      </c>
      <c r="F14" s="1">
        <v>128.57</v>
      </c>
      <c r="G14" s="1"/>
      <c r="H14" s="1"/>
      <c r="I14" s="1"/>
    </row>
    <row r="15" spans="1:9" x14ac:dyDescent="0.3">
      <c r="A15" s="1" t="s">
        <v>15</v>
      </c>
      <c r="B15" s="1">
        <v>4.3899999999999997</v>
      </c>
      <c r="C15" s="1">
        <v>228.56</v>
      </c>
      <c r="D15" s="5">
        <v>0</v>
      </c>
      <c r="E15" s="1">
        <v>0.68</v>
      </c>
      <c r="F15" s="1">
        <v>233.63</v>
      </c>
      <c r="G15" s="7">
        <f>(F15-F16)/F16</f>
        <v>3.1433490795108404E-2</v>
      </c>
      <c r="H15" s="7">
        <f>F15/$F$72</f>
        <v>1.8635655897236276E-2</v>
      </c>
      <c r="I15" s="1">
        <v>7.12</v>
      </c>
    </row>
    <row r="16" spans="1:9" x14ac:dyDescent="0.3">
      <c r="A16" s="1" t="s">
        <v>11</v>
      </c>
      <c r="B16" s="1">
        <v>3.74</v>
      </c>
      <c r="C16" s="1">
        <v>222.02</v>
      </c>
      <c r="D16" s="5">
        <v>0</v>
      </c>
      <c r="E16" s="1">
        <v>0.75</v>
      </c>
      <c r="F16" s="1">
        <v>226.51</v>
      </c>
      <c r="G16" s="1"/>
      <c r="H16" s="1"/>
      <c r="I16" s="1"/>
    </row>
    <row r="17" spans="1:9" x14ac:dyDescent="0.3">
      <c r="A17" s="1" t="s">
        <v>16</v>
      </c>
      <c r="B17" s="1">
        <v>276.92</v>
      </c>
      <c r="C17" s="1">
        <v>272.44</v>
      </c>
      <c r="D17" s="5">
        <v>0</v>
      </c>
      <c r="E17" s="1">
        <v>2.86</v>
      </c>
      <c r="F17" s="1">
        <v>552.22</v>
      </c>
      <c r="G17" s="7">
        <f>(F17-F18)/F18</f>
        <v>0.19995654063450682</v>
      </c>
      <c r="H17" s="7">
        <f>F17/$F$72</f>
        <v>4.4048203995941518E-2</v>
      </c>
      <c r="I17" s="1">
        <v>92.02</v>
      </c>
    </row>
    <row r="18" spans="1:9" x14ac:dyDescent="0.3">
      <c r="A18" s="1" t="s">
        <v>11</v>
      </c>
      <c r="B18" s="1">
        <v>234.04</v>
      </c>
      <c r="C18" s="1">
        <v>223.46</v>
      </c>
      <c r="D18" s="5">
        <v>0</v>
      </c>
      <c r="E18" s="1">
        <v>2.7</v>
      </c>
      <c r="F18" s="1">
        <v>460.2</v>
      </c>
      <c r="G18" s="1"/>
      <c r="H18" s="1"/>
      <c r="I18" s="1"/>
    </row>
    <row r="19" spans="1:9" x14ac:dyDescent="0.3">
      <c r="A19" s="1" t="s">
        <v>17</v>
      </c>
      <c r="B19" s="1">
        <v>87.92</v>
      </c>
      <c r="C19" s="1">
        <v>1003.53</v>
      </c>
      <c r="D19" s="5">
        <v>0</v>
      </c>
      <c r="E19" s="1">
        <v>18.12</v>
      </c>
      <c r="F19" s="1">
        <v>1109.57</v>
      </c>
      <c r="G19" s="7">
        <f>(F19-F20)/F20</f>
        <v>0.33369793857803942</v>
      </c>
      <c r="H19" s="7">
        <f>F19/$F$72</f>
        <v>8.8505605932014106E-2</v>
      </c>
      <c r="I19" s="1">
        <v>277.62</v>
      </c>
    </row>
    <row r="20" spans="1:9" x14ac:dyDescent="0.3">
      <c r="A20" s="1" t="s">
        <v>11</v>
      </c>
      <c r="B20" s="1">
        <v>79</v>
      </c>
      <c r="C20" s="1">
        <v>738.16</v>
      </c>
      <c r="D20" s="5">
        <v>0</v>
      </c>
      <c r="E20" s="1">
        <v>14.79</v>
      </c>
      <c r="F20" s="1">
        <v>831.95</v>
      </c>
      <c r="G20" s="1"/>
      <c r="H20" s="1"/>
      <c r="I20" s="1"/>
    </row>
    <row r="21" spans="1:9" x14ac:dyDescent="0.3">
      <c r="A21" s="1" t="s">
        <v>18</v>
      </c>
      <c r="B21" s="1">
        <v>19.079999999999998</v>
      </c>
      <c r="C21" s="1">
        <v>42.85</v>
      </c>
      <c r="D21" s="5">
        <v>0</v>
      </c>
      <c r="E21" s="1">
        <v>0.2</v>
      </c>
      <c r="F21" s="1">
        <v>62.13</v>
      </c>
      <c r="G21" s="7">
        <f>(F21-F22)/F22</f>
        <v>-0.8186356073211315</v>
      </c>
      <c r="H21" s="7">
        <f>F21/$F$72</f>
        <v>4.9558417193651923E-3</v>
      </c>
      <c r="I21" s="1">
        <v>-280.44</v>
      </c>
    </row>
    <row r="22" spans="1:9" x14ac:dyDescent="0.3">
      <c r="A22" s="1" t="s">
        <v>11</v>
      </c>
      <c r="B22" s="1">
        <v>14.44</v>
      </c>
      <c r="C22" s="1">
        <v>137.85</v>
      </c>
      <c r="D22" s="1">
        <v>190</v>
      </c>
      <c r="E22" s="1">
        <v>0.28000000000000003</v>
      </c>
      <c r="F22" s="1">
        <v>342.57</v>
      </c>
      <c r="G22" s="1"/>
      <c r="H22" s="1"/>
      <c r="I22" s="1"/>
    </row>
    <row r="23" spans="1:9" x14ac:dyDescent="0.3">
      <c r="A23" s="1" t="s">
        <v>19</v>
      </c>
      <c r="B23" s="1">
        <v>4.55</v>
      </c>
      <c r="C23" s="1">
        <v>42.39</v>
      </c>
      <c r="D23" s="5">
        <v>0</v>
      </c>
      <c r="E23" s="5">
        <v>0</v>
      </c>
      <c r="F23" s="1">
        <v>46.94</v>
      </c>
      <c r="G23" s="7">
        <f>(F23-F24)/F24</f>
        <v>0.23983095615425246</v>
      </c>
      <c r="H23" s="7">
        <f>F23/$F$72</f>
        <v>3.7442010350394674E-3</v>
      </c>
      <c r="I23" s="1">
        <v>9.08</v>
      </c>
    </row>
    <row r="24" spans="1:9" x14ac:dyDescent="0.3">
      <c r="A24" s="1" t="s">
        <v>11</v>
      </c>
      <c r="B24" s="1">
        <v>4.17</v>
      </c>
      <c r="C24" s="1">
        <v>33.69</v>
      </c>
      <c r="D24" s="5">
        <v>0</v>
      </c>
      <c r="E24" s="5">
        <v>0</v>
      </c>
      <c r="F24" s="1">
        <v>37.86</v>
      </c>
      <c r="G24" s="1"/>
      <c r="H24" s="1"/>
      <c r="I24" s="1"/>
    </row>
    <row r="25" spans="1:9" x14ac:dyDescent="0.3">
      <c r="A25" s="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3">
      <c r="A26" s="1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/>
      <c r="H26" s="5"/>
      <c r="I26" s="5"/>
    </row>
    <row r="27" spans="1:9" x14ac:dyDescent="0.3">
      <c r="A27" s="1" t="s">
        <v>21</v>
      </c>
      <c r="B27" s="1">
        <v>4.47</v>
      </c>
      <c r="C27" s="1">
        <v>27.23</v>
      </c>
      <c r="D27" s="5">
        <v>0</v>
      </c>
      <c r="E27" s="1">
        <v>2.35</v>
      </c>
      <c r="F27" s="1">
        <v>34.049999999999997</v>
      </c>
      <c r="G27" s="7">
        <f>(F27-F28)/F28</f>
        <v>-0.56909643128321941</v>
      </c>
      <c r="H27" s="7">
        <f>F27/$F$72</f>
        <v>2.7160214154898564E-3</v>
      </c>
      <c r="I27" s="1">
        <v>-44.97</v>
      </c>
    </row>
    <row r="28" spans="1:9" x14ac:dyDescent="0.3">
      <c r="A28" s="1" t="s">
        <v>11</v>
      </c>
      <c r="B28" s="1">
        <v>5.4</v>
      </c>
      <c r="C28" s="1">
        <v>69.72</v>
      </c>
      <c r="D28" s="5">
        <v>0</v>
      </c>
      <c r="E28" s="1">
        <v>3.9</v>
      </c>
      <c r="F28" s="1">
        <v>79.02</v>
      </c>
      <c r="G28" s="1"/>
      <c r="H28" s="1"/>
      <c r="I28" s="1"/>
    </row>
    <row r="29" spans="1:9" x14ac:dyDescent="0.3">
      <c r="A29" s="1" t="s">
        <v>22</v>
      </c>
      <c r="B29" s="1">
        <v>3.01</v>
      </c>
      <c r="C29" s="1">
        <v>107.11</v>
      </c>
      <c r="D29" s="5">
        <v>0</v>
      </c>
      <c r="E29" s="5">
        <v>0</v>
      </c>
      <c r="F29" s="1">
        <v>110.12</v>
      </c>
      <c r="G29" s="7">
        <f>(F29-F30)/F30</f>
        <v>0.80465421173385776</v>
      </c>
      <c r="H29" s="7">
        <f>F29/$F$72</f>
        <v>8.7837967187589724E-3</v>
      </c>
      <c r="I29" s="1">
        <v>49.1</v>
      </c>
    </row>
    <row r="30" spans="1:9" x14ac:dyDescent="0.3">
      <c r="A30" s="1" t="s">
        <v>11</v>
      </c>
      <c r="B30" s="1">
        <v>2.75</v>
      </c>
      <c r="C30" s="1">
        <v>58.27</v>
      </c>
      <c r="D30" s="5">
        <v>0</v>
      </c>
      <c r="E30" s="5">
        <v>0</v>
      </c>
      <c r="F30" s="1">
        <v>61.02</v>
      </c>
      <c r="G30" s="1"/>
      <c r="H30" s="1"/>
      <c r="I30" s="1"/>
    </row>
    <row r="31" spans="1:9" x14ac:dyDescent="0.3">
      <c r="A31" s="1" t="s">
        <v>23</v>
      </c>
      <c r="B31" s="1">
        <v>186.77</v>
      </c>
      <c r="C31" s="1">
        <v>368.08</v>
      </c>
      <c r="D31" s="5">
        <v>0</v>
      </c>
      <c r="E31" s="1">
        <v>0.43</v>
      </c>
      <c r="F31" s="1">
        <v>555.28</v>
      </c>
      <c r="G31" s="7">
        <f>(F31-F32)/F32</f>
        <v>0.22548608505660866</v>
      </c>
      <c r="H31" s="7">
        <f>F31/$F$72</f>
        <v>4.4292286977774084E-2</v>
      </c>
      <c r="I31" s="1">
        <v>102.17</v>
      </c>
    </row>
    <row r="32" spans="1:9" x14ac:dyDescent="0.3">
      <c r="A32" s="1" t="s">
        <v>11</v>
      </c>
      <c r="B32" s="1">
        <v>167.21</v>
      </c>
      <c r="C32" s="1">
        <v>285.43</v>
      </c>
      <c r="D32" s="5">
        <v>0</v>
      </c>
      <c r="E32" s="1">
        <v>0.47</v>
      </c>
      <c r="F32" s="1">
        <v>453.11</v>
      </c>
      <c r="G32" s="1"/>
      <c r="H32" s="1"/>
      <c r="I32" s="1"/>
    </row>
    <row r="33" spans="1:9" x14ac:dyDescent="0.3">
      <c r="A33" s="1" t="s">
        <v>24</v>
      </c>
      <c r="B33" s="1">
        <v>3.98</v>
      </c>
      <c r="C33" s="1">
        <v>-0.01</v>
      </c>
      <c r="D33" s="5">
        <v>0</v>
      </c>
      <c r="E33" s="5">
        <v>0</v>
      </c>
      <c r="F33" s="1">
        <v>3.97</v>
      </c>
      <c r="G33" s="7">
        <f>(F33-F34)/F34</f>
        <v>-6.3679245283018868E-2</v>
      </c>
      <c r="H33" s="7">
        <f>F33/$F$72</f>
        <v>3.1666975093963968E-4</v>
      </c>
      <c r="I33" s="1">
        <v>-0.27</v>
      </c>
    </row>
    <row r="34" spans="1:9" x14ac:dyDescent="0.3">
      <c r="A34" s="1" t="s">
        <v>11</v>
      </c>
      <c r="B34" s="1">
        <v>3.71</v>
      </c>
      <c r="C34" s="1">
        <v>0.53</v>
      </c>
      <c r="D34" s="5">
        <v>0</v>
      </c>
      <c r="E34" s="5">
        <v>0</v>
      </c>
      <c r="F34" s="1">
        <v>4.24</v>
      </c>
      <c r="G34" s="1"/>
      <c r="H34" s="1"/>
      <c r="I34" s="1"/>
    </row>
    <row r="35" spans="1:9" x14ac:dyDescent="0.3">
      <c r="A35" s="1" t="s">
        <v>25</v>
      </c>
      <c r="B35" s="1">
        <v>0.18</v>
      </c>
      <c r="C35" s="1">
        <v>0.73</v>
      </c>
      <c r="D35" s="5">
        <v>0</v>
      </c>
      <c r="E35" s="5">
        <v>0</v>
      </c>
      <c r="F35" s="1">
        <v>0.91</v>
      </c>
      <c r="G35" s="7">
        <f>(F35-F36)/F36</f>
        <v>1.6764705882352942</v>
      </c>
      <c r="H35" s="7">
        <f>F35/$F$72</f>
        <v>7.2586769107071066E-5</v>
      </c>
      <c r="I35" s="1">
        <v>0.56999999999999995</v>
      </c>
    </row>
    <row r="36" spans="1:9" x14ac:dyDescent="0.3">
      <c r="A36" s="1" t="s">
        <v>11</v>
      </c>
      <c r="B36" s="1">
        <v>0.12</v>
      </c>
      <c r="C36" s="1">
        <v>0.22</v>
      </c>
      <c r="D36" s="5">
        <v>0</v>
      </c>
      <c r="E36" s="5">
        <v>0</v>
      </c>
      <c r="F36" s="1">
        <v>0.34</v>
      </c>
      <c r="G36" s="1"/>
      <c r="H36" s="1"/>
      <c r="I36" s="1"/>
    </row>
    <row r="37" spans="1:9" x14ac:dyDescent="0.3">
      <c r="A37" s="1" t="s">
        <v>26</v>
      </c>
      <c r="B37" s="1">
        <v>31.15</v>
      </c>
      <c r="C37" s="1">
        <v>331.75</v>
      </c>
      <c r="D37" s="5">
        <v>0</v>
      </c>
      <c r="E37" s="1">
        <v>9.3000000000000007</v>
      </c>
      <c r="F37" s="1">
        <v>372.2</v>
      </c>
      <c r="G37" s="7">
        <f>(F37-F38)/F38</f>
        <v>0.12552541655326738</v>
      </c>
      <c r="H37" s="7">
        <f>F37/$F$72</f>
        <v>2.9688786221595438E-2</v>
      </c>
      <c r="I37" s="1">
        <v>41.51</v>
      </c>
    </row>
    <row r="38" spans="1:9" x14ac:dyDescent="0.3">
      <c r="A38" s="1" t="s">
        <v>11</v>
      </c>
      <c r="B38" s="1">
        <v>26.12</v>
      </c>
      <c r="C38" s="1">
        <v>296.33999999999997</v>
      </c>
      <c r="D38" s="5">
        <v>0</v>
      </c>
      <c r="E38" s="1">
        <v>8.23</v>
      </c>
      <c r="F38" s="1">
        <v>330.69</v>
      </c>
      <c r="G38" s="1"/>
      <c r="H38" s="1"/>
      <c r="I38" s="1"/>
    </row>
    <row r="39" spans="1:9" x14ac:dyDescent="0.3">
      <c r="A39" s="1" t="s">
        <v>27</v>
      </c>
      <c r="B39" s="1">
        <v>13.78</v>
      </c>
      <c r="C39" s="1">
        <v>117.15</v>
      </c>
      <c r="D39" s="5">
        <v>0</v>
      </c>
      <c r="E39" s="1">
        <v>0.48</v>
      </c>
      <c r="F39" s="1">
        <v>131.41</v>
      </c>
      <c r="G39" s="7">
        <f>(F39-F40)/F40</f>
        <v>1.4719714070729872</v>
      </c>
      <c r="H39" s="7">
        <f>F39/$F$72</f>
        <v>1.0482008053143086E-2</v>
      </c>
      <c r="I39" s="1">
        <v>78.25</v>
      </c>
    </row>
    <row r="40" spans="1:9" x14ac:dyDescent="0.3">
      <c r="A40" s="1" t="s">
        <v>11</v>
      </c>
      <c r="B40" s="1">
        <v>14.83</v>
      </c>
      <c r="C40" s="1">
        <v>38.020000000000003</v>
      </c>
      <c r="D40" s="5">
        <v>0</v>
      </c>
      <c r="E40" s="1">
        <v>0.31</v>
      </c>
      <c r="F40" s="1">
        <v>53.16</v>
      </c>
      <c r="G40" s="1"/>
      <c r="H40" s="1"/>
      <c r="I40" s="1"/>
    </row>
    <row r="41" spans="1:9" x14ac:dyDescent="0.3">
      <c r="A41" s="1" t="s">
        <v>28</v>
      </c>
      <c r="B41" s="1">
        <v>28.45</v>
      </c>
      <c r="C41" s="1">
        <v>198.59</v>
      </c>
      <c r="D41" s="5">
        <v>0</v>
      </c>
      <c r="E41" s="1">
        <v>0.11</v>
      </c>
      <c r="F41" s="1">
        <v>227.15</v>
      </c>
      <c r="G41" s="7">
        <f>(F41-F42)/F42</f>
        <v>0.22551928783382796</v>
      </c>
      <c r="H41" s="7">
        <f>F41/$F$72</f>
        <v>1.811877428864966E-2</v>
      </c>
      <c r="I41" s="1">
        <v>41.8</v>
      </c>
    </row>
    <row r="42" spans="1:9" x14ac:dyDescent="0.3">
      <c r="A42" s="1" t="s">
        <v>11</v>
      </c>
      <c r="B42" s="1">
        <v>32.880000000000003</v>
      </c>
      <c r="C42" s="1">
        <v>152.38999999999999</v>
      </c>
      <c r="D42" s="5">
        <v>0</v>
      </c>
      <c r="E42" s="1">
        <v>0.08</v>
      </c>
      <c r="F42" s="1">
        <v>185.35</v>
      </c>
      <c r="G42" s="1"/>
      <c r="H42" s="1"/>
      <c r="I42" s="1"/>
    </row>
    <row r="43" spans="1:9" x14ac:dyDescent="0.3">
      <c r="A43" s="1" t="s">
        <v>29</v>
      </c>
      <c r="B43" s="1">
        <v>0.18</v>
      </c>
      <c r="C43" s="5">
        <v>0</v>
      </c>
      <c r="D43" s="5">
        <v>0</v>
      </c>
      <c r="E43" s="5">
        <v>0</v>
      </c>
      <c r="F43" s="1">
        <v>0.18</v>
      </c>
      <c r="G43" s="7">
        <f>(F43-F44)/F44</f>
        <v>-0.4705882352941177</v>
      </c>
      <c r="H43" s="5">
        <v>0</v>
      </c>
      <c r="I43" s="1">
        <v>-0.16</v>
      </c>
    </row>
    <row r="44" spans="1:9" x14ac:dyDescent="0.3">
      <c r="A44" s="1" t="s">
        <v>11</v>
      </c>
      <c r="B44" s="1">
        <v>0.34</v>
      </c>
      <c r="C44" s="5">
        <v>0</v>
      </c>
      <c r="D44" s="5">
        <v>0</v>
      </c>
      <c r="E44" s="5">
        <v>0</v>
      </c>
      <c r="F44" s="1">
        <v>0.34</v>
      </c>
      <c r="G44" s="1"/>
      <c r="H44" s="1"/>
      <c r="I44" s="1"/>
    </row>
    <row r="45" spans="1:9" x14ac:dyDescent="0.3">
      <c r="A45" s="1" t="s">
        <v>30</v>
      </c>
      <c r="B45" s="1">
        <v>65.37</v>
      </c>
      <c r="C45" s="1">
        <v>131.56</v>
      </c>
      <c r="D45" s="5">
        <v>0</v>
      </c>
      <c r="E45" s="1">
        <v>34.97</v>
      </c>
      <c r="F45" s="1">
        <v>231.9</v>
      </c>
      <c r="G45" s="7">
        <f>(F45-F46)/F46</f>
        <v>1.5946727416104509E-2</v>
      </c>
      <c r="H45" s="7">
        <f>F45/$F$72</f>
        <v>1.8497661270252506E-2</v>
      </c>
      <c r="I45" s="1">
        <v>3.64</v>
      </c>
    </row>
    <row r="46" spans="1:9" x14ac:dyDescent="0.3">
      <c r="A46" s="1" t="s">
        <v>11</v>
      </c>
      <c r="B46" s="1">
        <v>50.46</v>
      </c>
      <c r="C46" s="1">
        <v>151.71</v>
      </c>
      <c r="D46" s="5">
        <v>0</v>
      </c>
      <c r="E46" s="1">
        <v>26.09</v>
      </c>
      <c r="F46" s="1">
        <v>228.26</v>
      </c>
      <c r="G46" s="1"/>
      <c r="H46" s="1"/>
      <c r="I46" s="1"/>
    </row>
    <row r="47" spans="1:9" x14ac:dyDescent="0.3">
      <c r="A47" s="1" t="s">
        <v>31</v>
      </c>
      <c r="B47" s="1">
        <v>269.58</v>
      </c>
      <c r="C47" s="1">
        <v>2292.1</v>
      </c>
      <c r="D47" s="1">
        <v>654.23</v>
      </c>
      <c r="E47" s="1">
        <v>0.97</v>
      </c>
      <c r="F47" s="1">
        <v>3216.88</v>
      </c>
      <c r="G47" s="7">
        <f>(F47-F48)/F48</f>
        <v>8.8910101481947973E-2</v>
      </c>
      <c r="H47" s="7">
        <f>F47/$F$72</f>
        <v>0.25659662176390635</v>
      </c>
      <c r="I47" s="1">
        <v>262.66000000000003</v>
      </c>
    </row>
    <row r="48" spans="1:9" x14ac:dyDescent="0.3">
      <c r="A48" s="1" t="s">
        <v>11</v>
      </c>
      <c r="B48" s="1">
        <v>223.21</v>
      </c>
      <c r="C48" s="1">
        <v>2036.03</v>
      </c>
      <c r="D48" s="1">
        <v>694.81</v>
      </c>
      <c r="E48" s="1">
        <v>0.17</v>
      </c>
      <c r="F48" s="1">
        <v>2954.22</v>
      </c>
      <c r="G48" s="1"/>
      <c r="H48" s="1"/>
      <c r="I48" s="1"/>
    </row>
    <row r="49" spans="1:9" x14ac:dyDescent="0.3">
      <c r="A49" s="1" t="s">
        <v>32</v>
      </c>
      <c r="B49" s="1">
        <v>144.94</v>
      </c>
      <c r="C49" s="1">
        <v>485.08</v>
      </c>
      <c r="D49" s="5">
        <v>0</v>
      </c>
      <c r="E49" s="1">
        <v>0.55000000000000004</v>
      </c>
      <c r="F49" s="1">
        <v>630.57000000000005</v>
      </c>
      <c r="G49" s="7">
        <f>(F49-F50)/F50</f>
        <v>-2.4232858270275239E-2</v>
      </c>
      <c r="H49" s="7">
        <f>F49/$F$72</f>
        <v>5.0297845050380006E-2</v>
      </c>
      <c r="I49" s="1">
        <v>-15.66</v>
      </c>
    </row>
    <row r="50" spans="1:9" x14ac:dyDescent="0.3">
      <c r="A50" s="1" t="s">
        <v>11</v>
      </c>
      <c r="B50" s="1">
        <v>140.96</v>
      </c>
      <c r="C50" s="1">
        <v>400.34</v>
      </c>
      <c r="D50" s="1">
        <v>104.33</v>
      </c>
      <c r="E50" s="1">
        <v>0.6</v>
      </c>
      <c r="F50" s="1">
        <v>646.23</v>
      </c>
      <c r="G50" s="1"/>
      <c r="H50" s="1"/>
      <c r="I50" s="1"/>
    </row>
    <row r="51" spans="1:9" x14ac:dyDescent="0.3">
      <c r="A51" s="1" t="s">
        <v>33</v>
      </c>
      <c r="B51" s="1">
        <v>123.46</v>
      </c>
      <c r="C51" s="1">
        <v>665.1</v>
      </c>
      <c r="D51" s="1">
        <v>271.29000000000002</v>
      </c>
      <c r="E51" s="1">
        <v>0.68</v>
      </c>
      <c r="F51" s="1">
        <v>1060.53</v>
      </c>
      <c r="G51" s="7">
        <f>(F51-F52)/F52</f>
        <v>2.2976531527620969E-2</v>
      </c>
      <c r="H51" s="7">
        <f>F51/$F$72</f>
        <v>8.4593896968266011E-2</v>
      </c>
      <c r="I51" s="1">
        <v>23.82</v>
      </c>
    </row>
    <row r="52" spans="1:9" x14ac:dyDescent="0.3">
      <c r="A52" s="1" t="s">
        <v>11</v>
      </c>
      <c r="B52" s="1">
        <v>104.45</v>
      </c>
      <c r="C52" s="1">
        <v>523.41999999999996</v>
      </c>
      <c r="D52" s="1">
        <v>408.21</v>
      </c>
      <c r="E52" s="1">
        <v>0.63</v>
      </c>
      <c r="F52" s="1">
        <v>1036.71</v>
      </c>
      <c r="G52" s="1"/>
      <c r="H52" s="1"/>
      <c r="I52" s="1"/>
    </row>
    <row r="53" spans="1:9" x14ac:dyDescent="0.3">
      <c r="A53" s="1" t="s">
        <v>34</v>
      </c>
      <c r="B53" s="1">
        <v>7.14</v>
      </c>
      <c r="C53" s="1">
        <v>52.52</v>
      </c>
      <c r="D53" s="1">
        <v>0.81</v>
      </c>
      <c r="E53" s="1">
        <v>1.1499999999999999</v>
      </c>
      <c r="F53" s="1">
        <v>61.62</v>
      </c>
      <c r="G53" s="7">
        <f>(F53-F54)/F54</f>
        <v>-0.21010126906806828</v>
      </c>
      <c r="H53" s="7">
        <f>F53/$F$72</f>
        <v>4.9151612223930973E-3</v>
      </c>
      <c r="I53" s="1">
        <v>-16.39</v>
      </c>
    </row>
    <row r="54" spans="1:9" x14ac:dyDescent="0.3">
      <c r="A54" s="1" t="s">
        <v>11</v>
      </c>
      <c r="B54" s="1">
        <v>7.74</v>
      </c>
      <c r="C54" s="1">
        <v>70.27</v>
      </c>
      <c r="D54" s="5">
        <v>0</v>
      </c>
      <c r="E54" s="5">
        <v>0</v>
      </c>
      <c r="F54" s="1">
        <v>78.010000000000005</v>
      </c>
      <c r="G54" s="1"/>
      <c r="H54" s="1"/>
      <c r="I54" s="1"/>
    </row>
    <row r="55" spans="1:9" x14ac:dyDescent="0.3">
      <c r="A55" s="3" t="s">
        <v>35</v>
      </c>
      <c r="B55" s="4">
        <f t="shared" ref="B55:F56" si="0">SUM(B5+B7+B9+B11+B13+B15+B17+B19+B21+B23+B25+B27+B29+B31+B33+B35+B37+B39+B41+B43+B45+B47+B49+B51+B53)</f>
        <v>1413.3200000000002</v>
      </c>
      <c r="C55" s="4">
        <f t="shared" si="0"/>
        <v>7426.08</v>
      </c>
      <c r="D55" s="4">
        <f t="shared" si="0"/>
        <v>1011.8899999999999</v>
      </c>
      <c r="E55" s="4">
        <f t="shared" si="0"/>
        <v>97.01</v>
      </c>
      <c r="F55" s="4">
        <f t="shared" si="0"/>
        <v>9948.3000000000011</v>
      </c>
      <c r="G55" s="6">
        <f>(F55-F56)/F56</f>
        <v>0.14067303183078955</v>
      </c>
      <c r="H55" s="6">
        <f>F55/$F$72</f>
        <v>0.79353291770096168</v>
      </c>
      <c r="I55" s="4">
        <f t="shared" ref="I55" si="1">SUM(I5+I7+I9+I11+I13+I15+I17+I19+I21+I23+I25+I27+I29+I31+I33+I35+I37+I39+I41+I43+I45+I47+I49+I51+I53)</f>
        <v>1226.8699999999999</v>
      </c>
    </row>
    <row r="56" spans="1:9" x14ac:dyDescent="0.3">
      <c r="A56" s="1" t="s">
        <v>36</v>
      </c>
      <c r="B56" s="5">
        <f t="shared" si="0"/>
        <v>1244.1500000000003</v>
      </c>
      <c r="C56" s="5">
        <f t="shared" si="0"/>
        <v>5996.93</v>
      </c>
      <c r="D56" s="5">
        <f t="shared" si="0"/>
        <v>1397.35</v>
      </c>
      <c r="E56" s="5">
        <f t="shared" si="0"/>
        <v>82.999999999999986</v>
      </c>
      <c r="F56" s="5">
        <f t="shared" si="0"/>
        <v>8721.4299999999985</v>
      </c>
      <c r="G56" s="1"/>
      <c r="H56" s="1"/>
      <c r="I56" s="1"/>
    </row>
    <row r="57" spans="1:9" x14ac:dyDescent="0.3">
      <c r="A57" s="1" t="s">
        <v>37</v>
      </c>
      <c r="B57" s="6">
        <f t="shared" ref="B57:F57" si="2">(B55-B56)/B56</f>
        <v>0.13597235060081164</v>
      </c>
      <c r="C57" s="6">
        <f t="shared" si="2"/>
        <v>0.23831360379394115</v>
      </c>
      <c r="D57" s="6">
        <f t="shared" si="2"/>
        <v>-0.27585071742942002</v>
      </c>
      <c r="E57" s="6">
        <f t="shared" si="2"/>
        <v>0.16879518072289182</v>
      </c>
      <c r="F57" s="6">
        <f t="shared" si="2"/>
        <v>0.14067303183078955</v>
      </c>
      <c r="G57" s="1"/>
      <c r="H57" s="1"/>
      <c r="I57" s="1"/>
    </row>
    <row r="58" spans="1:9" x14ac:dyDescent="0.3">
      <c r="A58" s="3" t="s">
        <v>38</v>
      </c>
      <c r="B58" s="1"/>
      <c r="C58" s="1"/>
      <c r="D58" s="1"/>
      <c r="E58" s="1"/>
      <c r="F58" s="1"/>
      <c r="G58" s="1"/>
      <c r="H58" s="1"/>
      <c r="I58" s="1"/>
    </row>
    <row r="59" spans="1:9" x14ac:dyDescent="0.3">
      <c r="A59" s="1" t="s">
        <v>39</v>
      </c>
      <c r="B59" s="1">
        <v>290.48</v>
      </c>
      <c r="C59" s="1">
        <v>142.32</v>
      </c>
      <c r="D59" s="5">
        <v>0</v>
      </c>
      <c r="E59" s="1">
        <v>1.9</v>
      </c>
      <c r="F59" s="1">
        <v>434.7</v>
      </c>
      <c r="G59" s="7">
        <f>(F59-F60)/F60</f>
        <v>0.24260355029585801</v>
      </c>
      <c r="H59" s="7">
        <f>F59/$F$72</f>
        <v>3.4674141242685481E-2</v>
      </c>
      <c r="I59" s="1">
        <v>84.87</v>
      </c>
    </row>
    <row r="60" spans="1:9" x14ac:dyDescent="0.3">
      <c r="A60" s="1" t="s">
        <v>11</v>
      </c>
      <c r="B60" s="1">
        <v>220.79</v>
      </c>
      <c r="C60" s="1">
        <v>128.16</v>
      </c>
      <c r="D60" s="5">
        <v>0</v>
      </c>
      <c r="E60" s="1">
        <v>0.88</v>
      </c>
      <c r="F60" s="1">
        <v>349.83</v>
      </c>
      <c r="G60" s="1"/>
      <c r="H60" s="1"/>
      <c r="I60" s="1"/>
    </row>
    <row r="61" spans="1:9" x14ac:dyDescent="0.3">
      <c r="A61" s="1" t="s">
        <v>40</v>
      </c>
      <c r="B61" s="1">
        <v>95.11</v>
      </c>
      <c r="C61" s="1">
        <v>240.71</v>
      </c>
      <c r="D61" s="5">
        <v>0</v>
      </c>
      <c r="E61" s="1">
        <v>4.09</v>
      </c>
      <c r="F61" s="1">
        <v>339.91</v>
      </c>
      <c r="G61" s="7">
        <f>(F61-F62)/F62</f>
        <v>0.41853768466739011</v>
      </c>
      <c r="H61" s="7">
        <f>F61/$F$72</f>
        <v>2.7113152403499478E-2</v>
      </c>
      <c r="I61" s="1">
        <v>100.29</v>
      </c>
    </row>
    <row r="62" spans="1:9" x14ac:dyDescent="0.3">
      <c r="A62" s="1" t="s">
        <v>11</v>
      </c>
      <c r="B62" s="1">
        <v>60.79</v>
      </c>
      <c r="C62" s="1">
        <v>173.03</v>
      </c>
      <c r="D62" s="5">
        <v>0</v>
      </c>
      <c r="E62" s="1">
        <v>5.8</v>
      </c>
      <c r="F62" s="1">
        <v>239.62</v>
      </c>
      <c r="G62" s="1"/>
      <c r="H62" s="1"/>
      <c r="I62" s="1"/>
    </row>
    <row r="63" spans="1:9" x14ac:dyDescent="0.3">
      <c r="A63" s="1" t="s">
        <v>41</v>
      </c>
      <c r="B63" s="1">
        <v>340.42</v>
      </c>
      <c r="C63" s="1">
        <v>300.14999999999998</v>
      </c>
      <c r="D63" s="5">
        <v>0</v>
      </c>
      <c r="E63" s="1">
        <v>11.16</v>
      </c>
      <c r="F63" s="1">
        <v>651.73</v>
      </c>
      <c r="G63" s="7">
        <f>(F63-F64)/F64</f>
        <v>0.33098476493893719</v>
      </c>
      <c r="H63" s="7">
        <f>F63/$F$72</f>
        <v>5.1985686846320246E-2</v>
      </c>
      <c r="I63" s="1">
        <v>162.07</v>
      </c>
    </row>
    <row r="64" spans="1:9" x14ac:dyDescent="0.3">
      <c r="A64" s="1" t="s">
        <v>11</v>
      </c>
      <c r="B64" s="1">
        <v>236.49</v>
      </c>
      <c r="C64" s="1">
        <v>241.12</v>
      </c>
      <c r="D64" s="5">
        <v>0</v>
      </c>
      <c r="E64" s="1">
        <v>12.05</v>
      </c>
      <c r="F64" s="1">
        <v>489.66</v>
      </c>
      <c r="G64" s="1"/>
      <c r="H64" s="1"/>
      <c r="I64" s="1"/>
    </row>
    <row r="65" spans="1:9" x14ac:dyDescent="0.3">
      <c r="A65" s="1" t="s">
        <v>42</v>
      </c>
      <c r="B65" s="1">
        <v>54.1</v>
      </c>
      <c r="C65" s="1">
        <v>104.46</v>
      </c>
      <c r="D65" s="5">
        <v>0</v>
      </c>
      <c r="E65" s="1">
        <v>0.11</v>
      </c>
      <c r="F65" s="1">
        <v>158.66999999999999</v>
      </c>
      <c r="G65" s="7">
        <f>(F65-F66)/F66</f>
        <v>0.18207554198018328</v>
      </c>
      <c r="H65" s="7">
        <f>F65/$F$72</f>
        <v>1.2656420499141719E-2</v>
      </c>
      <c r="I65" s="1">
        <v>24.44</v>
      </c>
    </row>
    <row r="66" spans="1:9" x14ac:dyDescent="0.3">
      <c r="A66" s="1" t="s">
        <v>11</v>
      </c>
      <c r="B66" s="1">
        <v>46.07</v>
      </c>
      <c r="C66" s="1">
        <v>88.05</v>
      </c>
      <c r="D66" s="5">
        <v>0</v>
      </c>
      <c r="E66" s="1">
        <v>0.11</v>
      </c>
      <c r="F66" s="1">
        <v>134.22999999999999</v>
      </c>
      <c r="G66" s="1"/>
      <c r="H66" s="1"/>
      <c r="I66" s="1"/>
    </row>
    <row r="67" spans="1:9" x14ac:dyDescent="0.3">
      <c r="A67" s="14" t="s">
        <v>43</v>
      </c>
      <c r="B67" s="1">
        <v>898.53</v>
      </c>
      <c r="C67" s="1">
        <v>104.19</v>
      </c>
      <c r="D67" s="5">
        <v>0</v>
      </c>
      <c r="E67" s="1">
        <v>0.69</v>
      </c>
      <c r="F67" s="1">
        <v>1003.41</v>
      </c>
      <c r="G67" s="7">
        <f>(F67-F68)/F68</f>
        <v>0.23432810116616642</v>
      </c>
      <c r="H67" s="7">
        <f>F67/$F$72</f>
        <v>8.0037681307391403E-2</v>
      </c>
      <c r="I67" s="1">
        <v>190.49</v>
      </c>
    </row>
    <row r="68" spans="1:9" x14ac:dyDescent="0.3">
      <c r="A68" s="14" t="s">
        <v>11</v>
      </c>
      <c r="B68" s="1">
        <v>749.42</v>
      </c>
      <c r="C68" s="1">
        <v>63.05</v>
      </c>
      <c r="D68" s="5">
        <v>0</v>
      </c>
      <c r="E68" s="1">
        <v>0.45</v>
      </c>
      <c r="F68" s="1">
        <v>812.92</v>
      </c>
      <c r="G68" s="1"/>
      <c r="H68" s="1"/>
      <c r="I68" s="1"/>
    </row>
    <row r="69" spans="1:9" x14ac:dyDescent="0.3">
      <c r="A69" s="3" t="s">
        <v>44</v>
      </c>
      <c r="B69" s="4">
        <f t="shared" ref="B69:C70" si="3">SUM(B59+B61+B63+B65+B67)</f>
        <v>1678.6399999999999</v>
      </c>
      <c r="C69" s="4">
        <f t="shared" si="3"/>
        <v>891.82999999999993</v>
      </c>
      <c r="D69" s="4">
        <v>0</v>
      </c>
      <c r="E69" s="4">
        <f t="shared" ref="E69:F70" si="4">SUM(E59+E61+E63+E65+E67)</f>
        <v>17.95</v>
      </c>
      <c r="F69" s="4">
        <f t="shared" si="4"/>
        <v>2588.42</v>
      </c>
      <c r="G69" s="6">
        <f>(F69-F70)/F70</f>
        <v>0.2774372489216585</v>
      </c>
      <c r="H69" s="6">
        <f>F69/$F$72</f>
        <v>0.20646708229903832</v>
      </c>
      <c r="I69" s="3">
        <v>562.16</v>
      </c>
    </row>
    <row r="70" spans="1:9" x14ac:dyDescent="0.3">
      <c r="A70" s="1" t="s">
        <v>36</v>
      </c>
      <c r="B70" s="5">
        <f t="shared" si="3"/>
        <v>1313.56</v>
      </c>
      <c r="C70" s="5">
        <f t="shared" si="3"/>
        <v>693.40999999999985</v>
      </c>
      <c r="D70" s="5">
        <v>0</v>
      </c>
      <c r="E70" s="5">
        <f t="shared" si="4"/>
        <v>19.29</v>
      </c>
      <c r="F70" s="5">
        <f t="shared" si="4"/>
        <v>2026.2600000000002</v>
      </c>
      <c r="G70" s="1"/>
      <c r="H70" s="1"/>
      <c r="I70" s="1"/>
    </row>
    <row r="71" spans="1:9" x14ac:dyDescent="0.3">
      <c r="A71" s="1" t="s">
        <v>37</v>
      </c>
      <c r="B71" s="7">
        <f>(B69-B70)/B70</f>
        <v>0.27793172751910833</v>
      </c>
      <c r="C71" s="7">
        <f>(C69-C70)/C70</f>
        <v>0.28615105060498136</v>
      </c>
      <c r="D71" s="5">
        <v>0</v>
      </c>
      <c r="E71" s="7">
        <f>(E69-E70)/E70</f>
        <v>-6.9466044582685321E-2</v>
      </c>
      <c r="F71" s="7">
        <f>(F69-F70)/F70</f>
        <v>0.2774372489216585</v>
      </c>
      <c r="G71" s="1"/>
      <c r="H71" s="1"/>
      <c r="I71" s="1"/>
    </row>
    <row r="72" spans="1:9" x14ac:dyDescent="0.3">
      <c r="A72" s="3" t="s">
        <v>45</v>
      </c>
      <c r="B72" s="4">
        <f t="shared" ref="B72:F72" si="5">SUM(B55+B69)</f>
        <v>3091.96</v>
      </c>
      <c r="C72" s="4">
        <f t="shared" si="5"/>
        <v>8317.91</v>
      </c>
      <c r="D72" s="4">
        <f t="shared" si="5"/>
        <v>1011.8899999999999</v>
      </c>
      <c r="E72" s="4">
        <f t="shared" si="5"/>
        <v>114.96000000000001</v>
      </c>
      <c r="F72" s="4">
        <f t="shared" si="5"/>
        <v>12536.720000000001</v>
      </c>
      <c r="G72" s="6">
        <f>(F72-F73)/F73</f>
        <v>0.16645716428367424</v>
      </c>
      <c r="H72" s="6">
        <f>F72/$F$72</f>
        <v>1</v>
      </c>
      <c r="I72" s="3">
        <v>1789.03</v>
      </c>
    </row>
    <row r="73" spans="1:9" x14ac:dyDescent="0.3">
      <c r="A73" s="1" t="s">
        <v>36</v>
      </c>
      <c r="B73" s="8">
        <f>SUM(B56+B70)</f>
        <v>2557.71</v>
      </c>
      <c r="C73" s="8">
        <f>SUM(C56+C70)</f>
        <v>6690.34</v>
      </c>
      <c r="D73" s="8">
        <f>SUM(D56+D70)</f>
        <v>1397.35</v>
      </c>
      <c r="E73" s="8">
        <f>SUM(E56+E70)</f>
        <v>102.28999999999999</v>
      </c>
      <c r="F73" s="8">
        <f>SUM(F56+F70)</f>
        <v>10747.689999999999</v>
      </c>
      <c r="G73" s="1"/>
      <c r="H73" s="1"/>
      <c r="I73" s="1"/>
    </row>
    <row r="74" spans="1:9" x14ac:dyDescent="0.3">
      <c r="A74" s="1" t="s">
        <v>37</v>
      </c>
      <c r="B74" s="7">
        <f t="shared" ref="B74:F74" si="6">(B72-B73)/B73</f>
        <v>0.20887825437598476</v>
      </c>
      <c r="C74" s="7">
        <f t="shared" si="6"/>
        <v>0.24327164239784521</v>
      </c>
      <c r="D74" s="7">
        <f t="shared" si="6"/>
        <v>-0.27585071742942002</v>
      </c>
      <c r="E74" s="7">
        <f t="shared" si="6"/>
        <v>0.12386352527128767</v>
      </c>
      <c r="F74" s="7">
        <f t="shared" si="6"/>
        <v>0.16645716428367424</v>
      </c>
      <c r="G74" s="1"/>
      <c r="H74" s="1"/>
      <c r="I74" s="1"/>
    </row>
    <row r="75" spans="1:9" x14ac:dyDescent="0.3">
      <c r="A75" s="1" t="s">
        <v>46</v>
      </c>
      <c r="B75" s="7">
        <f>B72/$F$72</f>
        <v>0.24663229297615324</v>
      </c>
      <c r="C75" s="7">
        <f>C72/$F$72</f>
        <v>0.66348375013560157</v>
      </c>
      <c r="D75" s="7">
        <f>D72/$F$72</f>
        <v>8.0714094276652881E-2</v>
      </c>
      <c r="E75" s="7">
        <f>E72/$F$72</f>
        <v>9.1698626115921857E-3</v>
      </c>
      <c r="F75" s="7">
        <f>F72/$F$72</f>
        <v>1</v>
      </c>
      <c r="G75" s="1"/>
      <c r="H75" s="1"/>
      <c r="I75" s="1"/>
    </row>
    <row r="76" spans="1:9" x14ac:dyDescent="0.3">
      <c r="A76" s="1" t="s">
        <v>47</v>
      </c>
      <c r="B76" s="7">
        <f>B73/$F$73</f>
        <v>0.23797764915065472</v>
      </c>
      <c r="C76" s="7">
        <f>C73/$F$73</f>
        <v>0.62249097247873741</v>
      </c>
      <c r="D76" s="7">
        <f>D73/$F$73</f>
        <v>0.13001398440036882</v>
      </c>
      <c r="E76" s="7">
        <f>E73/$F$73</f>
        <v>9.5173939702391866E-3</v>
      </c>
      <c r="F76" s="7">
        <f>F73/$F$73</f>
        <v>1</v>
      </c>
      <c r="G76" s="1"/>
      <c r="H76" s="1"/>
      <c r="I76" s="1"/>
    </row>
  </sheetData>
  <mergeCells count="1">
    <mergeCell ref="A2:I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59"/>
  <sheetViews>
    <sheetView topLeftCell="A44" workbookViewId="0">
      <selection activeCell="L8" sqref="L8"/>
    </sheetView>
  </sheetViews>
  <sheetFormatPr defaultRowHeight="14.4" x14ac:dyDescent="0.3"/>
  <cols>
    <col min="1" max="1" width="41.88671875" customWidth="1"/>
    <col min="2" max="2" width="14.5546875" customWidth="1"/>
    <col min="3" max="3" width="12.77734375" customWidth="1"/>
  </cols>
  <sheetData>
    <row r="2" spans="1:9" ht="36" customHeight="1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ht="57.6" x14ac:dyDescent="0.3">
      <c r="A3" s="2"/>
      <c r="B3" s="2" t="s">
        <v>48</v>
      </c>
      <c r="C3" s="2" t="s">
        <v>49</v>
      </c>
      <c r="D3" s="2" t="s">
        <v>50</v>
      </c>
      <c r="E3" s="2" t="s">
        <v>51</v>
      </c>
      <c r="F3" s="2" t="s">
        <v>5</v>
      </c>
      <c r="G3" s="2" t="s">
        <v>6</v>
      </c>
      <c r="H3" s="2" t="s">
        <v>7</v>
      </c>
      <c r="I3" s="2" t="s">
        <v>8</v>
      </c>
    </row>
    <row r="4" spans="1:9" x14ac:dyDescent="0.3">
      <c r="A4" s="3" t="s">
        <v>9</v>
      </c>
      <c r="B4" s="1"/>
      <c r="C4" s="1"/>
      <c r="D4" s="1"/>
      <c r="E4" s="1"/>
      <c r="F4" s="1"/>
      <c r="G4" s="1"/>
      <c r="H4" s="1"/>
      <c r="I4" s="1"/>
    </row>
    <row r="5" spans="1:9" x14ac:dyDescent="0.3">
      <c r="A5" s="1" t="s">
        <v>10</v>
      </c>
      <c r="B5" s="5">
        <v>0</v>
      </c>
      <c r="C5" s="5">
        <v>0</v>
      </c>
      <c r="D5" s="5">
        <v>0</v>
      </c>
      <c r="E5" s="1">
        <v>5.48</v>
      </c>
      <c r="F5" s="1">
        <v>5.48</v>
      </c>
      <c r="G5" s="7">
        <f>(F5-F6)/F6</f>
        <v>-0.44702320887991925</v>
      </c>
      <c r="H5" s="7">
        <f>F5/$F$55</f>
        <v>6.6670722063385864E-3</v>
      </c>
      <c r="I5" s="1">
        <v>-4.43</v>
      </c>
    </row>
    <row r="6" spans="1:9" x14ac:dyDescent="0.3">
      <c r="A6" s="1" t="s">
        <v>11</v>
      </c>
      <c r="B6" s="5">
        <v>0</v>
      </c>
      <c r="C6" s="5">
        <v>0</v>
      </c>
      <c r="D6" s="5">
        <v>0</v>
      </c>
      <c r="E6" s="1">
        <v>9.91</v>
      </c>
      <c r="F6" s="1">
        <v>9.91</v>
      </c>
      <c r="G6" s="1"/>
      <c r="H6" s="1"/>
      <c r="I6" s="1"/>
    </row>
    <row r="7" spans="1:9" x14ac:dyDescent="0.3">
      <c r="A7" s="1" t="s">
        <v>12</v>
      </c>
      <c r="B7" s="1">
        <v>7.33</v>
      </c>
      <c r="C7" s="1">
        <v>0.13</v>
      </c>
      <c r="D7" s="1">
        <v>17.07</v>
      </c>
      <c r="E7" s="1">
        <v>97.07</v>
      </c>
      <c r="F7" s="1">
        <v>121.6</v>
      </c>
      <c r="G7" s="7">
        <f>(F7-F8)/F8</f>
        <v>0.54904458598726102</v>
      </c>
      <c r="H7" s="7">
        <f>F7/$F$55</f>
        <v>0.1479408723158343</v>
      </c>
      <c r="I7" s="1">
        <v>43.1</v>
      </c>
    </row>
    <row r="8" spans="1:9" x14ac:dyDescent="0.3">
      <c r="A8" s="1" t="s">
        <v>11</v>
      </c>
      <c r="B8" s="1">
        <v>6.45</v>
      </c>
      <c r="C8" s="1">
        <v>0.09</v>
      </c>
      <c r="D8" s="1">
        <v>16.13</v>
      </c>
      <c r="E8" s="1">
        <v>55.83</v>
      </c>
      <c r="F8" s="1">
        <v>78.5</v>
      </c>
      <c r="G8" s="1"/>
      <c r="H8" s="1"/>
      <c r="I8" s="1"/>
    </row>
    <row r="9" spans="1:9" x14ac:dyDescent="0.3">
      <c r="A9" s="1" t="s">
        <v>13</v>
      </c>
      <c r="B9" s="1">
        <v>0.99</v>
      </c>
      <c r="C9" s="1">
        <v>2.23</v>
      </c>
      <c r="D9" s="1">
        <v>0.64</v>
      </c>
      <c r="E9" s="5">
        <v>0</v>
      </c>
      <c r="F9" s="1">
        <v>3.86</v>
      </c>
      <c r="G9" s="7">
        <f>(F9-F10)/F10</f>
        <v>0.50781249999999989</v>
      </c>
      <c r="H9" s="7">
        <f>F9/$F$55</f>
        <v>4.6961494008151347E-3</v>
      </c>
      <c r="I9" s="1">
        <v>1.3</v>
      </c>
    </row>
    <row r="10" spans="1:9" x14ac:dyDescent="0.3">
      <c r="A10" s="1" t="s">
        <v>11</v>
      </c>
      <c r="B10" s="1">
        <v>0.88</v>
      </c>
      <c r="C10" s="1">
        <v>1.1599999999999999</v>
      </c>
      <c r="D10" s="1">
        <v>0.52</v>
      </c>
      <c r="E10" s="5">
        <v>0</v>
      </c>
      <c r="F10" s="1">
        <v>2.56</v>
      </c>
      <c r="G10" s="1"/>
      <c r="H10" s="1"/>
      <c r="I10" s="1"/>
    </row>
    <row r="11" spans="1:9" x14ac:dyDescent="0.3">
      <c r="A11" s="1" t="s">
        <v>73</v>
      </c>
      <c r="B11" s="1">
        <v>0.01</v>
      </c>
      <c r="C11" s="5">
        <v>0</v>
      </c>
      <c r="D11" s="5">
        <v>0</v>
      </c>
      <c r="E11" s="5">
        <v>0</v>
      </c>
      <c r="F11" s="1">
        <v>0.01</v>
      </c>
      <c r="G11" s="5">
        <v>0</v>
      </c>
      <c r="H11" s="5">
        <v>0</v>
      </c>
      <c r="I11" s="1">
        <v>0.01</v>
      </c>
    </row>
    <row r="12" spans="1:9" x14ac:dyDescent="0.3">
      <c r="A12" s="1" t="s">
        <v>11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1"/>
      <c r="H12" s="1"/>
      <c r="I12" s="1"/>
    </row>
    <row r="13" spans="1:9" x14ac:dyDescent="0.3">
      <c r="A13" s="1" t="s">
        <v>14</v>
      </c>
      <c r="B13" s="1">
        <v>3.95</v>
      </c>
      <c r="C13" s="1">
        <v>0.03</v>
      </c>
      <c r="D13" s="1">
        <v>2.3199999999999998</v>
      </c>
      <c r="E13" s="5">
        <v>0</v>
      </c>
      <c r="F13" s="1">
        <v>6.3</v>
      </c>
      <c r="G13" s="7">
        <f>(F13-F14)/F14</f>
        <v>-0.11267605633802814</v>
      </c>
      <c r="H13" s="7">
        <f>F13/$F$55</f>
        <v>7.6646997992578627E-3</v>
      </c>
      <c r="I13" s="1">
        <v>-0.8</v>
      </c>
    </row>
    <row r="14" spans="1:9" x14ac:dyDescent="0.3">
      <c r="A14" s="1" t="s">
        <v>11</v>
      </c>
      <c r="B14" s="1">
        <v>3.82</v>
      </c>
      <c r="C14" s="1">
        <v>0.03</v>
      </c>
      <c r="D14" s="1">
        <v>3.25</v>
      </c>
      <c r="E14" s="5">
        <v>0</v>
      </c>
      <c r="F14" s="1">
        <v>7.1</v>
      </c>
      <c r="G14" s="1"/>
      <c r="H14" s="1"/>
      <c r="I14" s="1"/>
    </row>
    <row r="15" spans="1:9" x14ac:dyDescent="0.3">
      <c r="A15" s="1" t="s">
        <v>15</v>
      </c>
      <c r="B15" s="1">
        <v>5.73</v>
      </c>
      <c r="C15" s="1">
        <v>0.02</v>
      </c>
      <c r="D15" s="5">
        <v>0</v>
      </c>
      <c r="E15" s="1">
        <v>11.15</v>
      </c>
      <c r="F15" s="1">
        <v>16.899999999999999</v>
      </c>
      <c r="G15" s="7">
        <f>(F15-F16)/F16</f>
        <v>1.2868741542625166</v>
      </c>
      <c r="H15" s="7">
        <f>F15/$F$55</f>
        <v>2.0560861366263155E-2</v>
      </c>
      <c r="I15" s="1">
        <v>9.51</v>
      </c>
    </row>
    <row r="16" spans="1:9" x14ac:dyDescent="0.3">
      <c r="A16" s="1" t="s">
        <v>11</v>
      </c>
      <c r="B16" s="1">
        <v>3.94</v>
      </c>
      <c r="C16" s="1">
        <v>0.01</v>
      </c>
      <c r="D16" s="5">
        <v>0</v>
      </c>
      <c r="E16" s="1">
        <v>3.44</v>
      </c>
      <c r="F16" s="1">
        <v>7.39</v>
      </c>
      <c r="G16" s="1"/>
      <c r="H16" s="1"/>
      <c r="I16" s="1"/>
    </row>
    <row r="17" spans="1:9" x14ac:dyDescent="0.3">
      <c r="A17" s="1" t="s">
        <v>16</v>
      </c>
      <c r="B17" s="1">
        <v>3.03</v>
      </c>
      <c r="C17" s="1">
        <v>0.27</v>
      </c>
      <c r="D17" s="1">
        <v>0.08</v>
      </c>
      <c r="E17" s="1">
        <v>141.99</v>
      </c>
      <c r="F17" s="1">
        <v>145.37</v>
      </c>
      <c r="G17" s="7">
        <f>(F17-F18)/F18</f>
        <v>0.22303550395423191</v>
      </c>
      <c r="H17" s="7">
        <f>F17/$F$55</f>
        <v>0.1768599063203358</v>
      </c>
      <c r="I17" s="1">
        <v>26.51</v>
      </c>
    </row>
    <row r="18" spans="1:9" x14ac:dyDescent="0.3">
      <c r="A18" s="1" t="s">
        <v>11</v>
      </c>
      <c r="B18" s="1">
        <v>2.48</v>
      </c>
      <c r="C18" s="1">
        <v>0.22</v>
      </c>
      <c r="D18" s="1">
        <v>7.0000000000000007E-2</v>
      </c>
      <c r="E18" s="1">
        <v>116.09</v>
      </c>
      <c r="F18" s="1">
        <v>118.86</v>
      </c>
      <c r="G18" s="1"/>
      <c r="H18" s="1"/>
      <c r="I18" s="1"/>
    </row>
    <row r="19" spans="1:9" x14ac:dyDescent="0.3">
      <c r="A19" s="1" t="s">
        <v>17</v>
      </c>
      <c r="B19" s="1">
        <v>15.89</v>
      </c>
      <c r="C19" s="1">
        <v>0.08</v>
      </c>
      <c r="D19" s="5">
        <v>0</v>
      </c>
      <c r="E19" s="1">
        <v>145.75</v>
      </c>
      <c r="F19" s="1">
        <v>161.72</v>
      </c>
      <c r="G19" s="7">
        <f>(F19-F20)/F20</f>
        <v>0.41673236968900562</v>
      </c>
      <c r="H19" s="7">
        <f>F19/$F$55</f>
        <v>0.1967516272279336</v>
      </c>
      <c r="I19" s="1">
        <v>47.57</v>
      </c>
    </row>
    <row r="20" spans="1:9" x14ac:dyDescent="0.3">
      <c r="A20" s="1" t="s">
        <v>11</v>
      </c>
      <c r="B20" s="1">
        <v>15.16</v>
      </c>
      <c r="C20" s="1">
        <v>0.05</v>
      </c>
      <c r="D20" s="5">
        <v>0</v>
      </c>
      <c r="E20" s="1">
        <v>98.94</v>
      </c>
      <c r="F20" s="1">
        <v>114.15</v>
      </c>
      <c r="G20" s="1"/>
      <c r="H20" s="1"/>
      <c r="I20" s="1"/>
    </row>
    <row r="21" spans="1:9" x14ac:dyDescent="0.3">
      <c r="A21" s="1" t="s">
        <v>18</v>
      </c>
      <c r="B21" s="1">
        <v>5.81</v>
      </c>
      <c r="C21" s="1">
        <v>7.77</v>
      </c>
      <c r="D21" s="1">
        <v>0.59</v>
      </c>
      <c r="E21" s="1">
        <v>13.51</v>
      </c>
      <c r="F21" s="1">
        <v>27.68</v>
      </c>
      <c r="G21" s="7">
        <f>(F21-F22)/F22</f>
        <v>0.44845630559916277</v>
      </c>
      <c r="H21" s="7">
        <f>F21/$F$55</f>
        <v>3.3676014356104386E-2</v>
      </c>
      <c r="I21" s="1">
        <v>8.57</v>
      </c>
    </row>
    <row r="22" spans="1:9" x14ac:dyDescent="0.3">
      <c r="A22" s="1" t="s">
        <v>11</v>
      </c>
      <c r="B22" s="1">
        <v>4.68</v>
      </c>
      <c r="C22" s="1">
        <v>5.82</v>
      </c>
      <c r="D22" s="1">
        <v>0.85</v>
      </c>
      <c r="E22" s="1">
        <v>7.76</v>
      </c>
      <c r="F22" s="1">
        <v>19.11</v>
      </c>
      <c r="G22" s="1"/>
      <c r="H22" s="1"/>
      <c r="I22" s="1"/>
    </row>
    <row r="23" spans="1:9" x14ac:dyDescent="0.3">
      <c r="A23" s="1" t="s">
        <v>19</v>
      </c>
      <c r="B23" s="1">
        <v>0.11</v>
      </c>
      <c r="C23" s="5">
        <v>0</v>
      </c>
      <c r="D23" s="5">
        <v>0</v>
      </c>
      <c r="E23" s="1">
        <v>0.03</v>
      </c>
      <c r="F23" s="1">
        <v>0.14000000000000001</v>
      </c>
      <c r="G23" s="7">
        <f>(F23-F24)/F24</f>
        <v>-0.12499999999999993</v>
      </c>
      <c r="H23" s="7">
        <f>F23/$F$55</f>
        <v>1.703266622057303E-4</v>
      </c>
      <c r="I23" s="1">
        <v>-0.02</v>
      </c>
    </row>
    <row r="24" spans="1:9" x14ac:dyDescent="0.3">
      <c r="A24" s="1" t="s">
        <v>11</v>
      </c>
      <c r="B24" s="1">
        <v>0.12</v>
      </c>
      <c r="C24" s="5">
        <v>0</v>
      </c>
      <c r="D24" s="5">
        <v>0</v>
      </c>
      <c r="E24" s="1">
        <v>0.04</v>
      </c>
      <c r="F24" s="1">
        <v>0.16</v>
      </c>
      <c r="G24" s="1"/>
      <c r="H24" s="1"/>
      <c r="I24" s="1"/>
    </row>
    <row r="25" spans="1:9" x14ac:dyDescent="0.3">
      <c r="A25" s="1" t="s">
        <v>20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</row>
    <row r="26" spans="1:9" x14ac:dyDescent="0.3">
      <c r="A26" s="1" t="s">
        <v>11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/>
      <c r="H26" s="5"/>
      <c r="I26" s="5"/>
    </row>
    <row r="27" spans="1:9" x14ac:dyDescent="0.3">
      <c r="A27" s="1" t="s">
        <v>21</v>
      </c>
      <c r="B27" s="1">
        <v>0.45</v>
      </c>
      <c r="C27" s="5">
        <v>0</v>
      </c>
      <c r="D27" s="5">
        <v>0</v>
      </c>
      <c r="E27" s="1">
        <v>0.62</v>
      </c>
      <c r="F27" s="1">
        <v>1.07</v>
      </c>
      <c r="G27" s="7">
        <f>(F27-F28)/F28</f>
        <v>-0.40555555555555556</v>
      </c>
      <c r="H27" s="7">
        <f>F27/$F$55</f>
        <v>1.3017823468580816E-3</v>
      </c>
      <c r="I27" s="1">
        <v>-0.73</v>
      </c>
    </row>
    <row r="28" spans="1:9" x14ac:dyDescent="0.3">
      <c r="A28" s="1" t="s">
        <v>11</v>
      </c>
      <c r="B28" s="1">
        <v>0.47</v>
      </c>
      <c r="C28" s="5">
        <v>0</v>
      </c>
      <c r="D28" s="5">
        <v>0</v>
      </c>
      <c r="E28" s="1">
        <v>1.33</v>
      </c>
      <c r="F28" s="1">
        <v>1.8</v>
      </c>
      <c r="G28" s="1"/>
      <c r="H28" s="1"/>
      <c r="I28" s="1"/>
    </row>
    <row r="29" spans="1:9" x14ac:dyDescent="0.3">
      <c r="A29" s="1" t="s">
        <v>22</v>
      </c>
      <c r="B29" s="1">
        <v>0.86</v>
      </c>
      <c r="C29" s="5">
        <v>0</v>
      </c>
      <c r="D29" s="5">
        <v>0</v>
      </c>
      <c r="E29" s="1">
        <v>7.89</v>
      </c>
      <c r="F29" s="1">
        <v>8.75</v>
      </c>
      <c r="G29" s="7">
        <f>(F29-F30)/F30</f>
        <v>0.20523415977961437</v>
      </c>
      <c r="H29" s="7">
        <f>F29/$F$55</f>
        <v>1.0645416387858143E-2</v>
      </c>
      <c r="I29" s="1">
        <v>1.49</v>
      </c>
    </row>
    <row r="30" spans="1:9" x14ac:dyDescent="0.3">
      <c r="A30" s="1" t="s">
        <v>11</v>
      </c>
      <c r="B30" s="1">
        <v>0.21</v>
      </c>
      <c r="C30" s="5">
        <v>0</v>
      </c>
      <c r="D30" s="5">
        <v>0</v>
      </c>
      <c r="E30" s="1">
        <v>7.05</v>
      </c>
      <c r="F30" s="1">
        <v>7.26</v>
      </c>
      <c r="G30" s="1"/>
      <c r="H30" s="1"/>
      <c r="I30" s="1"/>
    </row>
    <row r="31" spans="1:9" x14ac:dyDescent="0.3">
      <c r="A31" s="1" t="s">
        <v>23</v>
      </c>
      <c r="B31" s="1">
        <v>5.89</v>
      </c>
      <c r="C31" s="1">
        <v>0.09</v>
      </c>
      <c r="D31" s="1">
        <v>0.44</v>
      </c>
      <c r="E31" s="1">
        <v>22.76</v>
      </c>
      <c r="F31" s="1">
        <v>29.18</v>
      </c>
      <c r="G31" s="7">
        <f>(F31-F32)/F32</f>
        <v>1.1190994916485113</v>
      </c>
      <c r="H31" s="7">
        <f>F31/$F$55</f>
        <v>3.5500942879737214E-2</v>
      </c>
      <c r="I31" s="1">
        <v>15.41</v>
      </c>
    </row>
    <row r="32" spans="1:9" x14ac:dyDescent="0.3">
      <c r="A32" s="1" t="s">
        <v>11</v>
      </c>
      <c r="B32" s="1">
        <v>5.36</v>
      </c>
      <c r="C32" s="1">
        <v>7.0000000000000007E-2</v>
      </c>
      <c r="D32" s="1">
        <v>0.39</v>
      </c>
      <c r="E32" s="1">
        <v>7.95</v>
      </c>
      <c r="F32" s="1">
        <v>13.77</v>
      </c>
      <c r="G32" s="1"/>
      <c r="H32" s="1"/>
      <c r="I32" s="1"/>
    </row>
    <row r="33" spans="1:9" x14ac:dyDescent="0.3">
      <c r="A33" s="1" t="s">
        <v>24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</row>
    <row r="34" spans="1:9" x14ac:dyDescent="0.3">
      <c r="A34" s="1" t="s">
        <v>11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/>
      <c r="H34" s="5"/>
      <c r="I34" s="5"/>
    </row>
    <row r="35" spans="1:9" x14ac:dyDescent="0.3">
      <c r="A35" s="1" t="s">
        <v>25</v>
      </c>
      <c r="B35" s="1">
        <v>0.23</v>
      </c>
      <c r="C35" s="5">
        <v>0</v>
      </c>
      <c r="D35" s="1">
        <v>0.41</v>
      </c>
      <c r="E35" s="1">
        <v>4.54</v>
      </c>
      <c r="F35" s="1">
        <v>5.18</v>
      </c>
      <c r="G35" s="7">
        <f>(F35-F36)/F36</f>
        <v>-0.30188679245283023</v>
      </c>
      <c r="H35" s="7">
        <f>F35/$F$55</f>
        <v>6.3020865016120203E-3</v>
      </c>
      <c r="I35" s="1">
        <v>-2.2400000000000002</v>
      </c>
    </row>
    <row r="36" spans="1:9" x14ac:dyDescent="0.3">
      <c r="A36" s="1" t="s">
        <v>11</v>
      </c>
      <c r="B36" s="1">
        <v>0.13</v>
      </c>
      <c r="C36" s="5">
        <v>0</v>
      </c>
      <c r="D36" s="1">
        <v>0.61</v>
      </c>
      <c r="E36" s="1">
        <v>6.68</v>
      </c>
      <c r="F36" s="1">
        <v>7.42</v>
      </c>
      <c r="G36" s="1"/>
      <c r="H36" s="1"/>
      <c r="I36" s="1"/>
    </row>
    <row r="37" spans="1:9" x14ac:dyDescent="0.3">
      <c r="A37" s="1" t="s">
        <v>26</v>
      </c>
      <c r="B37" s="1">
        <v>3.44</v>
      </c>
      <c r="C37" s="1">
        <v>0.33</v>
      </c>
      <c r="D37" s="1">
        <v>0.2</v>
      </c>
      <c r="E37" s="1">
        <v>12.15</v>
      </c>
      <c r="F37" s="1">
        <v>16.12</v>
      </c>
      <c r="G37" s="7">
        <f>(F37-F38)/F38</f>
        <v>0.1563845050215209</v>
      </c>
      <c r="H37" s="7">
        <f>F37/$F$55</f>
        <v>1.961189853397409E-2</v>
      </c>
      <c r="I37" s="1">
        <v>2.1800000000000002</v>
      </c>
    </row>
    <row r="38" spans="1:9" x14ac:dyDescent="0.3">
      <c r="A38" s="1" t="s">
        <v>11</v>
      </c>
      <c r="B38" s="1">
        <v>3.7</v>
      </c>
      <c r="C38" s="1">
        <v>0.18</v>
      </c>
      <c r="D38" s="1">
        <v>0.05</v>
      </c>
      <c r="E38" s="1">
        <v>10.01</v>
      </c>
      <c r="F38" s="1">
        <v>13.94</v>
      </c>
      <c r="G38" s="1"/>
      <c r="H38" s="1"/>
      <c r="I38" s="1"/>
    </row>
    <row r="39" spans="1:9" x14ac:dyDescent="0.3">
      <c r="A39" s="1" t="s">
        <v>27</v>
      </c>
      <c r="B39" s="1">
        <v>0.78</v>
      </c>
      <c r="C39" s="1">
        <v>0.8</v>
      </c>
      <c r="D39" s="1">
        <v>0.05</v>
      </c>
      <c r="E39" s="5">
        <v>0</v>
      </c>
      <c r="F39" s="1">
        <v>1.63</v>
      </c>
      <c r="G39" s="7">
        <f>(F39-F40)/F40</f>
        <v>-0.24884792626728114</v>
      </c>
      <c r="H39" s="7">
        <f>F39/$F$55</f>
        <v>1.9830889956810025E-3</v>
      </c>
      <c r="I39" s="1">
        <v>-0.54</v>
      </c>
    </row>
    <row r="40" spans="1:9" x14ac:dyDescent="0.3">
      <c r="A40" s="1" t="s">
        <v>11</v>
      </c>
      <c r="B40" s="1">
        <v>0.43</v>
      </c>
      <c r="C40" s="1">
        <v>1.7</v>
      </c>
      <c r="D40" s="1">
        <v>0.04</v>
      </c>
      <c r="E40" s="5">
        <v>0</v>
      </c>
      <c r="F40" s="1">
        <v>2.17</v>
      </c>
      <c r="G40" s="1"/>
      <c r="H40" s="1"/>
      <c r="I40" s="1"/>
    </row>
    <row r="41" spans="1:9" x14ac:dyDescent="0.3">
      <c r="A41" s="1" t="s">
        <v>28</v>
      </c>
      <c r="B41" s="1">
        <v>0.77</v>
      </c>
      <c r="C41" s="1">
        <v>0.01</v>
      </c>
      <c r="D41" s="1">
        <v>0.22</v>
      </c>
      <c r="E41" s="1">
        <v>7.32</v>
      </c>
      <c r="F41" s="1">
        <v>8.32</v>
      </c>
      <c r="G41" s="7">
        <f>(F41-F42)/F42</f>
        <v>-0.75953757225433527</v>
      </c>
      <c r="H41" s="7">
        <f>F41/$F$55</f>
        <v>1.01222702110834E-2</v>
      </c>
      <c r="I41" s="1">
        <v>-26.28</v>
      </c>
    </row>
    <row r="42" spans="1:9" x14ac:dyDescent="0.3">
      <c r="A42" s="1" t="s">
        <v>11</v>
      </c>
      <c r="B42" s="1">
        <v>0.46</v>
      </c>
      <c r="C42" s="1">
        <v>0.01</v>
      </c>
      <c r="D42" s="1">
        <v>0.31</v>
      </c>
      <c r="E42" s="1">
        <v>33.82</v>
      </c>
      <c r="F42" s="1">
        <v>34.6</v>
      </c>
      <c r="G42" s="1"/>
      <c r="H42" s="1"/>
      <c r="I42" s="1"/>
    </row>
    <row r="43" spans="1:9" x14ac:dyDescent="0.3">
      <c r="A43" s="1" t="s">
        <v>29</v>
      </c>
      <c r="B43" s="1">
        <v>0.57999999999999996</v>
      </c>
      <c r="C43" s="5">
        <v>0</v>
      </c>
      <c r="D43" s="5">
        <v>0</v>
      </c>
      <c r="E43" s="1">
        <v>0.28000000000000003</v>
      </c>
      <c r="F43" s="1">
        <v>0.86</v>
      </c>
      <c r="G43" s="7">
        <f>(F43-F44)/F44</f>
        <v>0.79166666666666674</v>
      </c>
      <c r="H43" s="7">
        <f>F43/$F$55</f>
        <v>1.046292353549486E-3</v>
      </c>
      <c r="I43" s="1">
        <v>0.38</v>
      </c>
    </row>
    <row r="44" spans="1:9" x14ac:dyDescent="0.3">
      <c r="A44" s="1" t="s">
        <v>11</v>
      </c>
      <c r="B44" s="1">
        <v>0.3</v>
      </c>
      <c r="C44" s="5">
        <v>0</v>
      </c>
      <c r="D44" s="5">
        <v>0</v>
      </c>
      <c r="E44" s="1">
        <v>0.18</v>
      </c>
      <c r="F44" s="1">
        <v>0.48</v>
      </c>
      <c r="G44" s="1"/>
      <c r="H44" s="1"/>
      <c r="I44" s="1"/>
    </row>
    <row r="45" spans="1:9" x14ac:dyDescent="0.3">
      <c r="A45" s="1" t="s">
        <v>30</v>
      </c>
      <c r="B45" s="1">
        <v>7.06</v>
      </c>
      <c r="C45" s="5">
        <v>0</v>
      </c>
      <c r="D45" s="1">
        <v>5.0199999999999996</v>
      </c>
      <c r="E45" s="1">
        <v>178.03</v>
      </c>
      <c r="F45" s="1">
        <v>190.11</v>
      </c>
      <c r="G45" s="7">
        <f>(F45-F46)/F46</f>
        <v>0.85166066036817001</v>
      </c>
      <c r="H45" s="7">
        <f>F45/$F$55</f>
        <v>0.2312914410852242</v>
      </c>
      <c r="I45" s="1">
        <v>87.44</v>
      </c>
    </row>
    <row r="46" spans="1:9" x14ac:dyDescent="0.3">
      <c r="A46" s="1" t="s">
        <v>11</v>
      </c>
      <c r="B46" s="1">
        <v>6.44</v>
      </c>
      <c r="C46" s="5">
        <v>0</v>
      </c>
      <c r="D46" s="1">
        <v>4.58</v>
      </c>
      <c r="E46" s="1">
        <v>91.65</v>
      </c>
      <c r="F46" s="1">
        <v>102.67</v>
      </c>
      <c r="G46" s="1"/>
      <c r="H46" s="1"/>
      <c r="I46" s="1"/>
    </row>
    <row r="47" spans="1:9" x14ac:dyDescent="0.3">
      <c r="A47" s="1" t="s">
        <v>31</v>
      </c>
      <c r="B47" s="1">
        <v>10.86</v>
      </c>
      <c r="C47" s="1">
        <v>2.11</v>
      </c>
      <c r="D47" s="1">
        <v>0.5</v>
      </c>
      <c r="E47" s="1">
        <v>21.57</v>
      </c>
      <c r="F47" s="1">
        <v>35.04</v>
      </c>
      <c r="G47" s="7">
        <f>(F47-F48)/F48</f>
        <v>-0.19780219780219782</v>
      </c>
      <c r="H47" s="7">
        <f>F47/$F$55</f>
        <v>4.2630330312062779E-2</v>
      </c>
      <c r="I47" s="1">
        <v>-8.64</v>
      </c>
    </row>
    <row r="48" spans="1:9" x14ac:dyDescent="0.3">
      <c r="A48" s="1" t="s">
        <v>11</v>
      </c>
      <c r="B48" s="1">
        <v>10.26</v>
      </c>
      <c r="C48" s="1">
        <v>1.68</v>
      </c>
      <c r="D48" s="1">
        <v>0.47</v>
      </c>
      <c r="E48" s="1">
        <v>31.27</v>
      </c>
      <c r="F48" s="1">
        <v>43.68</v>
      </c>
      <c r="G48" s="1"/>
      <c r="H48" s="1"/>
      <c r="I48" s="1"/>
    </row>
    <row r="49" spans="1:9" x14ac:dyDescent="0.3">
      <c r="A49" s="1" t="s">
        <v>32</v>
      </c>
      <c r="B49" s="1">
        <v>5.23</v>
      </c>
      <c r="C49" s="1">
        <v>0.1</v>
      </c>
      <c r="D49" s="1">
        <v>0.28999999999999998</v>
      </c>
      <c r="E49" s="1">
        <v>8.3699999999999992</v>
      </c>
      <c r="F49" s="1">
        <v>13.99</v>
      </c>
      <c r="G49" s="7">
        <f>(F49-F50)/F50</f>
        <v>5.5052790346908027E-2</v>
      </c>
      <c r="H49" s="7">
        <f>F49/$F$55</f>
        <v>1.7020500030415477E-2</v>
      </c>
      <c r="I49" s="1">
        <v>0.73</v>
      </c>
    </row>
    <row r="50" spans="1:9" x14ac:dyDescent="0.3">
      <c r="A50" s="1" t="s">
        <v>11</v>
      </c>
      <c r="B50" s="1">
        <v>5.09</v>
      </c>
      <c r="C50" s="1">
        <v>0.11</v>
      </c>
      <c r="D50" s="1">
        <v>0.34</v>
      </c>
      <c r="E50" s="1">
        <v>7.72</v>
      </c>
      <c r="F50" s="1">
        <v>13.26</v>
      </c>
      <c r="G50" s="1"/>
      <c r="H50" s="1"/>
      <c r="I50" s="1"/>
    </row>
    <row r="51" spans="1:9" x14ac:dyDescent="0.3">
      <c r="A51" s="1" t="s">
        <v>33</v>
      </c>
      <c r="B51" s="1">
        <v>6.76</v>
      </c>
      <c r="C51" s="1">
        <v>3.97</v>
      </c>
      <c r="D51" s="1">
        <v>1.02</v>
      </c>
      <c r="E51" s="1">
        <v>7.86</v>
      </c>
      <c r="F51" s="1">
        <v>19.61</v>
      </c>
      <c r="G51" s="7">
        <f>(F51-F52)/F52</f>
        <v>-6.2171209947393627E-2</v>
      </c>
      <c r="H51" s="7">
        <f>F51/$F$55</f>
        <v>2.3857898898959791E-2</v>
      </c>
      <c r="I51" s="1">
        <v>-1.3</v>
      </c>
    </row>
    <row r="52" spans="1:9" x14ac:dyDescent="0.3">
      <c r="A52" s="1" t="s">
        <v>11</v>
      </c>
      <c r="B52" s="1">
        <v>6.38</v>
      </c>
      <c r="C52" s="1">
        <v>2.2799999999999998</v>
      </c>
      <c r="D52" s="1">
        <v>0.82</v>
      </c>
      <c r="E52" s="1">
        <v>11.43</v>
      </c>
      <c r="F52" s="1">
        <v>20.91</v>
      </c>
      <c r="G52" s="1"/>
      <c r="H52" s="1"/>
      <c r="I52" s="1"/>
    </row>
    <row r="53" spans="1:9" x14ac:dyDescent="0.3">
      <c r="A53" s="1" t="s">
        <v>34</v>
      </c>
      <c r="B53" s="1">
        <v>0.2</v>
      </c>
      <c r="C53" s="5">
        <v>0</v>
      </c>
      <c r="D53" s="1">
        <v>0.02</v>
      </c>
      <c r="E53" s="1">
        <v>2.81</v>
      </c>
      <c r="F53" s="1">
        <v>3.03</v>
      </c>
      <c r="G53" s="7">
        <f>(F53-F54)/F54</f>
        <v>9.3862815884476453E-2</v>
      </c>
      <c r="H53" s="7">
        <f>F53/$F$55</f>
        <v>3.6863556177383055E-3</v>
      </c>
      <c r="I53" s="1">
        <v>0.26</v>
      </c>
    </row>
    <row r="54" spans="1:9" x14ac:dyDescent="0.3">
      <c r="A54" s="1" t="s">
        <v>11</v>
      </c>
      <c r="B54" s="1">
        <v>0.24</v>
      </c>
      <c r="C54" s="5">
        <v>0</v>
      </c>
      <c r="D54" s="1">
        <v>0.03</v>
      </c>
      <c r="E54" s="1">
        <v>2.5</v>
      </c>
      <c r="F54" s="1">
        <v>2.77</v>
      </c>
      <c r="G54" s="1"/>
      <c r="H54" s="1"/>
      <c r="I54" s="1"/>
    </row>
    <row r="55" spans="1:9" x14ac:dyDescent="0.3">
      <c r="A55" s="3" t="s">
        <v>35</v>
      </c>
      <c r="B55" s="4">
        <f t="shared" ref="B55:F55" si="0">SUM(B5+B7+B9+B11+B13+B15+B17+B19+B21+B23+B25+B27+B29+B31+B33+B35+B37+B39+B41+B43+B45+B47+B49+B51+B53)</f>
        <v>85.960000000000022</v>
      </c>
      <c r="C55" s="4">
        <f t="shared" si="0"/>
        <v>17.939999999999998</v>
      </c>
      <c r="D55" s="4">
        <f t="shared" si="0"/>
        <v>28.869999999999997</v>
      </c>
      <c r="E55" s="4">
        <f t="shared" si="0"/>
        <v>689.18</v>
      </c>
      <c r="F55" s="4">
        <f t="shared" si="0"/>
        <v>821.94999999999993</v>
      </c>
      <c r="G55" s="6">
        <f>(F55-F56)/F56</f>
        <v>0.32046524330489806</v>
      </c>
      <c r="H55" s="6">
        <f>F55/$F$55</f>
        <v>1</v>
      </c>
      <c r="I55" s="4">
        <f t="shared" ref="I55" si="1">SUM(I5+I7+I9+I11+I13+I15+I17+I19+I21+I23+I25+I27+I29+I31+I33+I35+I37+I39+I41+I43+I45+I47+I49+I51+I53)</f>
        <v>199.48</v>
      </c>
    </row>
    <row r="56" spans="1:9" x14ac:dyDescent="0.3">
      <c r="A56" s="1" t="s">
        <v>36</v>
      </c>
      <c r="B56" s="5">
        <f>SUM(B6+B8+B10+B12+B14+B16+B18+B20+B22+B24+B26+B28+B30+B32+B34+B36+B38+B40+B42+B44+B46+B48+B50+B52+B54)</f>
        <v>77</v>
      </c>
      <c r="C56" s="5">
        <f>SUM(C6+C8+C10+C12+C14+C16+C18+C20+C22+C24+C26+C28+C30+C32+C34+C36+C38+C40+C42+C44+C46+C48+C50+C52+C54)</f>
        <v>13.409999999999998</v>
      </c>
      <c r="D56" s="5">
        <f>SUM(D6+D8+D10+D12+D14+D16+D18+D20+D22+D24+D26+D28+D30+D32+D34+D36+D38+D40+D42+D44+D46+D48+D50+D52+D54)</f>
        <v>28.459999999999997</v>
      </c>
      <c r="E56" s="5">
        <f>SUM(E6+E8+E10+E12+E14+E16+E18+E20+E22+E24+E26+E28+E30+E32+E34+E36+E38+E40+E42+E44+E46+E48+E50+E52+E54)</f>
        <v>503.59999999999997</v>
      </c>
      <c r="F56" s="5">
        <f>SUM(F6+F8+F10+F12+F14+F16+F18+F20+F22+F24+F26+F28+F30+F32+F34+F36+F38+F40+F42+F44+F46+F48+F50+F52+F54)</f>
        <v>622.47</v>
      </c>
      <c r="G56" s="1"/>
      <c r="H56" s="1"/>
      <c r="I56" s="1"/>
    </row>
    <row r="57" spans="1:9" x14ac:dyDescent="0.3">
      <c r="A57" s="1" t="s">
        <v>37</v>
      </c>
      <c r="B57" s="7">
        <f>(B55-B56)/B56</f>
        <v>0.11636363636363665</v>
      </c>
      <c r="C57" s="7">
        <f>(C55-C56)/C56</f>
        <v>0.3378076062639821</v>
      </c>
      <c r="D57" s="7">
        <f>(D55-D56)/D56</f>
        <v>1.4406184118060442E-2</v>
      </c>
      <c r="E57" s="7">
        <f>(E55-E56)/E56</f>
        <v>0.36850675138999206</v>
      </c>
      <c r="F57" s="7">
        <f>(F55-F56)/F56</f>
        <v>0.32046524330489806</v>
      </c>
      <c r="G57" s="1"/>
      <c r="H57" s="1"/>
      <c r="I57" s="1"/>
    </row>
    <row r="58" spans="1:9" x14ac:dyDescent="0.3">
      <c r="A58" s="1" t="s">
        <v>46</v>
      </c>
      <c r="B58" s="7">
        <f>B55/$F$55</f>
        <v>0.10458057059431843</v>
      </c>
      <c r="C58" s="7">
        <f>C55/$F$55</f>
        <v>2.1826145142648579E-2</v>
      </c>
      <c r="D58" s="7">
        <f>D55/$F$55</f>
        <v>3.512379098485309E-2</v>
      </c>
      <c r="E58" s="7">
        <f>E55/$F$55</f>
        <v>0.83846949327817999</v>
      </c>
      <c r="F58" s="7">
        <f>F55/$F$55</f>
        <v>1</v>
      </c>
      <c r="G58" s="1"/>
      <c r="H58" s="1"/>
      <c r="I58" s="1"/>
    </row>
    <row r="59" spans="1:9" x14ac:dyDescent="0.3">
      <c r="A59" s="1" t="s">
        <v>47</v>
      </c>
      <c r="B59" s="7">
        <f>B56/$F$56</f>
        <v>0.12370074059794046</v>
      </c>
      <c r="C59" s="7">
        <f>C56/$F$56</f>
        <v>2.154320690153742E-2</v>
      </c>
      <c r="D59" s="7">
        <f>D56/$F$56</f>
        <v>4.5721078927498507E-2</v>
      </c>
      <c r="E59" s="7">
        <f>E56/$F$56</f>
        <v>0.80903497357302356</v>
      </c>
      <c r="F59" s="7">
        <f>F56/$F$56</f>
        <v>1</v>
      </c>
      <c r="G59" s="1"/>
      <c r="H59" s="1"/>
      <c r="I59" s="1"/>
    </row>
  </sheetData>
  <mergeCells count="1">
    <mergeCell ref="A2:I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9"/>
  <sheetViews>
    <sheetView topLeftCell="A51" workbookViewId="0">
      <selection activeCell="H4" sqref="H4"/>
    </sheetView>
  </sheetViews>
  <sheetFormatPr defaultRowHeight="14.4" x14ac:dyDescent="0.3"/>
  <cols>
    <col min="1" max="1" width="38.44140625" customWidth="1"/>
    <col min="2" max="2" width="13.5546875" customWidth="1"/>
    <col min="3" max="3" width="10.77734375" customWidth="1"/>
    <col min="4" max="4" width="13.109375" customWidth="1"/>
    <col min="5" max="5" width="11.77734375" customWidth="1"/>
  </cols>
  <sheetData>
    <row r="1" spans="1:8" ht="48.6" customHeight="1" x14ac:dyDescent="0.3">
      <c r="A1" s="17" t="s">
        <v>0</v>
      </c>
      <c r="B1" s="17"/>
      <c r="C1" s="17"/>
      <c r="D1" s="17"/>
      <c r="E1" s="17"/>
      <c r="F1" s="17"/>
      <c r="G1" s="17"/>
      <c r="H1" s="17"/>
    </row>
    <row r="2" spans="1:8" ht="28.8" x14ac:dyDescent="0.3">
      <c r="A2" s="2"/>
      <c r="B2" s="2" t="s">
        <v>52</v>
      </c>
      <c r="C2" s="2" t="s">
        <v>53</v>
      </c>
      <c r="D2" s="2" t="s">
        <v>54</v>
      </c>
      <c r="E2" s="2" t="s">
        <v>5</v>
      </c>
      <c r="F2" s="2" t="s">
        <v>6</v>
      </c>
      <c r="G2" s="2" t="s">
        <v>7</v>
      </c>
      <c r="H2" s="2" t="s">
        <v>8</v>
      </c>
    </row>
    <row r="3" spans="1:8" x14ac:dyDescent="0.3">
      <c r="A3" s="3" t="s">
        <v>9</v>
      </c>
      <c r="B3" s="1"/>
      <c r="C3" s="1"/>
      <c r="D3" s="1"/>
      <c r="E3" s="1"/>
      <c r="F3" s="1"/>
      <c r="G3" s="1"/>
      <c r="H3" s="1"/>
    </row>
    <row r="4" spans="1:8" x14ac:dyDescent="0.3">
      <c r="A4" s="1" t="s">
        <v>10</v>
      </c>
      <c r="B4" s="5">
        <v>0</v>
      </c>
      <c r="C4" s="5">
        <v>0</v>
      </c>
      <c r="D4" s="1">
        <v>4.66</v>
      </c>
      <c r="E4" s="1">
        <v>4.66</v>
      </c>
      <c r="F4" s="7">
        <f>(E4-E5)/E5</f>
        <v>0.26630434782608692</v>
      </c>
      <c r="G4" s="7">
        <f>E4/$E$65</f>
        <v>3.7001453061354123E-3</v>
      </c>
      <c r="H4" s="1">
        <v>0.98</v>
      </c>
    </row>
    <row r="5" spans="1:8" x14ac:dyDescent="0.3">
      <c r="A5" s="1" t="s">
        <v>11</v>
      </c>
      <c r="B5" s="5">
        <v>0</v>
      </c>
      <c r="C5" s="5">
        <v>0</v>
      </c>
      <c r="D5" s="1">
        <v>3.68</v>
      </c>
      <c r="E5" s="1">
        <v>3.68</v>
      </c>
      <c r="F5" s="1"/>
      <c r="G5" s="1"/>
      <c r="H5" s="1"/>
    </row>
    <row r="6" spans="1:8" x14ac:dyDescent="0.3">
      <c r="A6" s="1" t="s">
        <v>12</v>
      </c>
      <c r="B6" s="1">
        <v>-5.1100000000000003</v>
      </c>
      <c r="C6" s="1">
        <v>2.59</v>
      </c>
      <c r="D6" s="1">
        <v>176.7</v>
      </c>
      <c r="E6" s="1">
        <v>174.18</v>
      </c>
      <c r="F6" s="7">
        <f>(E6-E7)/E7</f>
        <v>1.817079087821446</v>
      </c>
      <c r="G6" s="7">
        <f>E6/$E$65</f>
        <v>0.13830285609928458</v>
      </c>
      <c r="H6" s="1">
        <v>112.35</v>
      </c>
    </row>
    <row r="7" spans="1:8" x14ac:dyDescent="0.3">
      <c r="A7" s="1" t="s">
        <v>11</v>
      </c>
      <c r="B7" s="1">
        <v>-3.37</v>
      </c>
      <c r="C7" s="1">
        <v>1.17</v>
      </c>
      <c r="D7" s="1">
        <v>64.03</v>
      </c>
      <c r="E7" s="1">
        <v>61.83</v>
      </c>
      <c r="F7" s="1"/>
      <c r="G7" s="1"/>
      <c r="H7" s="1"/>
    </row>
    <row r="8" spans="1:8" x14ac:dyDescent="0.3">
      <c r="A8" s="1" t="s">
        <v>13</v>
      </c>
      <c r="B8" s="1">
        <v>10.3</v>
      </c>
      <c r="C8" s="5">
        <v>0</v>
      </c>
      <c r="D8" s="1">
        <v>5.35</v>
      </c>
      <c r="E8" s="1">
        <v>15.65</v>
      </c>
      <c r="F8" s="7">
        <f>(E8-E9)/E9</f>
        <v>0.75645342312008979</v>
      </c>
      <c r="G8" s="7">
        <f>E8/$E$65</f>
        <v>1.2426453656871074E-2</v>
      </c>
      <c r="H8" s="1">
        <v>6.74</v>
      </c>
    </row>
    <row r="9" spans="1:8" x14ac:dyDescent="0.3">
      <c r="A9" s="1" t="s">
        <v>11</v>
      </c>
      <c r="B9" s="5">
        <v>0</v>
      </c>
      <c r="C9" s="5">
        <v>0</v>
      </c>
      <c r="D9" s="1">
        <v>8.91</v>
      </c>
      <c r="E9" s="1">
        <v>8.91</v>
      </c>
      <c r="F9" s="1"/>
      <c r="G9" s="1"/>
      <c r="H9" s="1"/>
    </row>
    <row r="10" spans="1:8" x14ac:dyDescent="0.3">
      <c r="A10" s="1" t="s">
        <v>72</v>
      </c>
      <c r="B10" s="5">
        <v>0</v>
      </c>
      <c r="C10" s="5">
        <v>0</v>
      </c>
      <c r="D10" s="1">
        <v>0.06</v>
      </c>
      <c r="E10" s="1">
        <v>0.06</v>
      </c>
      <c r="F10" s="7">
        <f>(E10-E11)/E11</f>
        <v>4.9999999999999991</v>
      </c>
      <c r="G10" s="1">
        <v>0</v>
      </c>
      <c r="H10" s="1">
        <v>0.05</v>
      </c>
    </row>
    <row r="11" spans="1:8" x14ac:dyDescent="0.3">
      <c r="A11" s="1" t="s">
        <v>11</v>
      </c>
      <c r="B11" s="5">
        <v>0</v>
      </c>
      <c r="C11" s="5">
        <v>0</v>
      </c>
      <c r="D11" s="1">
        <v>0.01</v>
      </c>
      <c r="E11" s="1">
        <v>0.01</v>
      </c>
      <c r="F11" s="1"/>
      <c r="G11" s="1"/>
      <c r="H11" s="1"/>
    </row>
    <row r="12" spans="1:8" x14ac:dyDescent="0.3">
      <c r="A12" s="1" t="s">
        <v>14</v>
      </c>
      <c r="B12" s="1">
        <v>0.2</v>
      </c>
      <c r="C12" s="5">
        <v>0</v>
      </c>
      <c r="D12" s="1">
        <v>34.630000000000003</v>
      </c>
      <c r="E12" s="1">
        <v>34.83</v>
      </c>
      <c r="F12" s="7">
        <f>(E12-E13)/E13</f>
        <v>-0.49935316946959896</v>
      </c>
      <c r="G12" s="7">
        <f>E12/$E$65</f>
        <v>2.7655807084269617E-2</v>
      </c>
      <c r="H12" s="1">
        <v>-34.74</v>
      </c>
    </row>
    <row r="13" spans="1:8" x14ac:dyDescent="0.3">
      <c r="A13" s="1" t="s">
        <v>11</v>
      </c>
      <c r="B13" s="1">
        <v>44.73</v>
      </c>
      <c r="C13" s="5">
        <v>0</v>
      </c>
      <c r="D13" s="1">
        <v>24.84</v>
      </c>
      <c r="E13" s="1">
        <v>69.569999999999993</v>
      </c>
      <c r="F13" s="1"/>
      <c r="G13" s="1"/>
      <c r="H13" s="1"/>
    </row>
    <row r="14" spans="1:8" x14ac:dyDescent="0.3">
      <c r="A14" s="1" t="s">
        <v>15</v>
      </c>
      <c r="B14" s="5">
        <v>0</v>
      </c>
      <c r="C14" s="5">
        <v>0</v>
      </c>
      <c r="D14" s="1">
        <v>52.06</v>
      </c>
      <c r="E14" s="1">
        <v>52.06</v>
      </c>
      <c r="F14" s="7">
        <f>(E14-E15)/E15</f>
        <v>0.67773122784402196</v>
      </c>
      <c r="G14" s="7">
        <f>E14/$E$65</f>
        <v>4.1336816445796044E-2</v>
      </c>
      <c r="H14" s="1">
        <v>21.03</v>
      </c>
    </row>
    <row r="15" spans="1:8" x14ac:dyDescent="0.3">
      <c r="A15" s="1" t="s">
        <v>11</v>
      </c>
      <c r="B15" s="5">
        <v>0</v>
      </c>
      <c r="C15" s="5">
        <v>0</v>
      </c>
      <c r="D15" s="1">
        <v>31.03</v>
      </c>
      <c r="E15" s="1">
        <v>31.03</v>
      </c>
      <c r="F15" s="1"/>
      <c r="G15" s="1"/>
      <c r="H15" s="1"/>
    </row>
    <row r="16" spans="1:8" x14ac:dyDescent="0.3">
      <c r="A16" s="1" t="s">
        <v>16</v>
      </c>
      <c r="B16" s="1">
        <v>10</v>
      </c>
      <c r="C16" s="1">
        <v>23.95</v>
      </c>
      <c r="D16" s="1">
        <v>49.32</v>
      </c>
      <c r="E16" s="1">
        <v>83.27</v>
      </c>
      <c r="F16" s="7">
        <f>(E16-E17)/E17</f>
        <v>0.52788990825688065</v>
      </c>
      <c r="G16" s="7">
        <f>E16/$E$65</f>
        <v>6.6118261725728711E-2</v>
      </c>
      <c r="H16" s="1">
        <v>28.77</v>
      </c>
    </row>
    <row r="17" spans="1:8" x14ac:dyDescent="0.3">
      <c r="A17" s="1" t="s">
        <v>11</v>
      </c>
      <c r="B17" s="1">
        <v>16.68</v>
      </c>
      <c r="C17" s="1">
        <v>18.899999999999999</v>
      </c>
      <c r="D17" s="1">
        <v>18.920000000000002</v>
      </c>
      <c r="E17" s="1">
        <v>54.5</v>
      </c>
      <c r="F17" s="1"/>
      <c r="G17" s="1"/>
      <c r="H17" s="1"/>
    </row>
    <row r="18" spans="1:8" x14ac:dyDescent="0.3">
      <c r="A18" s="1" t="s">
        <v>17</v>
      </c>
      <c r="B18" s="1">
        <v>2.92</v>
      </c>
      <c r="C18" s="1">
        <v>13.62</v>
      </c>
      <c r="D18" s="1">
        <v>68.3</v>
      </c>
      <c r="E18" s="1">
        <v>84.84</v>
      </c>
      <c r="F18" s="7">
        <f>(E18-E19)/E19</f>
        <v>0.32769953051643202</v>
      </c>
      <c r="G18" s="7">
        <f>E18/$E$65</f>
        <v>6.7364877204405232E-2</v>
      </c>
      <c r="H18" s="1">
        <v>20.94</v>
      </c>
    </row>
    <row r="19" spans="1:8" x14ac:dyDescent="0.3">
      <c r="A19" s="1" t="s">
        <v>11</v>
      </c>
      <c r="B19" s="1">
        <v>0.42</v>
      </c>
      <c r="C19" s="1">
        <v>9.33</v>
      </c>
      <c r="D19" s="1">
        <v>54.15</v>
      </c>
      <c r="E19" s="1">
        <v>63.9</v>
      </c>
      <c r="F19" s="1"/>
      <c r="G19" s="1"/>
      <c r="H19" s="1"/>
    </row>
    <row r="20" spans="1:8" x14ac:dyDescent="0.3">
      <c r="A20" s="1" t="s">
        <v>18</v>
      </c>
      <c r="B20" s="5">
        <v>0</v>
      </c>
      <c r="C20" s="1">
        <v>5.24</v>
      </c>
      <c r="D20" s="1">
        <v>50.63</v>
      </c>
      <c r="E20" s="1">
        <v>55.87</v>
      </c>
      <c r="F20" s="7">
        <f>(E20-E21)/E21</f>
        <v>0.18118393234672306</v>
      </c>
      <c r="G20" s="7">
        <f>E20/$E$65</f>
        <v>4.4362042543730787E-2</v>
      </c>
      <c r="H20" s="1">
        <v>8.57</v>
      </c>
    </row>
    <row r="21" spans="1:8" x14ac:dyDescent="0.3">
      <c r="A21" s="1" t="s">
        <v>11</v>
      </c>
      <c r="B21" s="5">
        <v>0</v>
      </c>
      <c r="C21" s="1">
        <v>0.92</v>
      </c>
      <c r="D21" s="1">
        <v>46.38</v>
      </c>
      <c r="E21" s="1">
        <v>47.3</v>
      </c>
      <c r="F21" s="1"/>
      <c r="G21" s="1"/>
      <c r="H21" s="1"/>
    </row>
    <row r="22" spans="1:8" x14ac:dyDescent="0.3">
      <c r="A22" s="1" t="s">
        <v>19</v>
      </c>
      <c r="B22" s="5">
        <v>0</v>
      </c>
      <c r="C22" s="5">
        <v>0</v>
      </c>
      <c r="D22" s="1">
        <v>3.85</v>
      </c>
      <c r="E22" s="1">
        <v>3.85</v>
      </c>
      <c r="F22" s="7">
        <f>(E22-E23)/E23</f>
        <v>0.27062706270627074</v>
      </c>
      <c r="G22" s="7">
        <f>E22/$E$65</f>
        <v>3.0569870018500723E-3</v>
      </c>
      <c r="H22" s="1">
        <v>0.82</v>
      </c>
    </row>
    <row r="23" spans="1:8" x14ac:dyDescent="0.3">
      <c r="A23" s="1" t="s">
        <v>11</v>
      </c>
      <c r="B23" s="5">
        <v>0</v>
      </c>
      <c r="C23" s="5">
        <v>0</v>
      </c>
      <c r="D23" s="1">
        <v>3.03</v>
      </c>
      <c r="E23" s="1">
        <v>3.03</v>
      </c>
      <c r="F23" s="1"/>
      <c r="G23" s="1"/>
      <c r="H23" s="1"/>
    </row>
    <row r="24" spans="1:8" x14ac:dyDescent="0.3">
      <c r="A24" s="1" t="s">
        <v>20</v>
      </c>
      <c r="B24" s="1">
        <v>0.27</v>
      </c>
      <c r="C24" s="5">
        <v>0</v>
      </c>
      <c r="D24" s="5">
        <v>0</v>
      </c>
      <c r="E24" s="1">
        <v>0.27</v>
      </c>
      <c r="F24" s="5">
        <v>0</v>
      </c>
      <c r="G24" s="7">
        <f>E24/$E$65</f>
        <v>2.1438610142844665E-4</v>
      </c>
      <c r="H24" s="1">
        <v>0.27</v>
      </c>
    </row>
    <row r="25" spans="1:8" x14ac:dyDescent="0.3">
      <c r="A25" s="1" t="s">
        <v>11</v>
      </c>
      <c r="B25" s="5">
        <v>0</v>
      </c>
      <c r="C25" s="5">
        <v>0</v>
      </c>
      <c r="D25" s="5">
        <v>0</v>
      </c>
      <c r="E25" s="5">
        <v>0</v>
      </c>
      <c r="F25" s="5"/>
      <c r="G25" s="1"/>
      <c r="H25" s="1"/>
    </row>
    <row r="26" spans="1:8" x14ac:dyDescent="0.3">
      <c r="A26" s="1" t="s">
        <v>21</v>
      </c>
      <c r="B26" s="5">
        <v>0</v>
      </c>
      <c r="C26" s="5">
        <v>0</v>
      </c>
      <c r="D26" s="1">
        <v>6.99</v>
      </c>
      <c r="E26" s="1">
        <v>6.99</v>
      </c>
      <c r="F26" s="7">
        <f>(E26-E27)/E27</f>
        <v>-0.49784482758620691</v>
      </c>
      <c r="G26" s="7">
        <f>E26/$E$65</f>
        <v>5.5502179592031185E-3</v>
      </c>
      <c r="H26" s="1">
        <v>-6.93</v>
      </c>
    </row>
    <row r="27" spans="1:8" x14ac:dyDescent="0.3">
      <c r="A27" s="1" t="s">
        <v>11</v>
      </c>
      <c r="B27" s="5">
        <v>0</v>
      </c>
      <c r="C27" s="5">
        <v>0</v>
      </c>
      <c r="D27" s="1">
        <v>13.92</v>
      </c>
      <c r="E27" s="1">
        <v>13.92</v>
      </c>
      <c r="F27" s="1"/>
      <c r="G27" s="1"/>
      <c r="H27" s="1"/>
    </row>
    <row r="28" spans="1:8" x14ac:dyDescent="0.3">
      <c r="A28" s="1" t="s">
        <v>22</v>
      </c>
      <c r="B28" s="5">
        <v>0</v>
      </c>
      <c r="C28" s="5">
        <v>0</v>
      </c>
      <c r="D28" s="1">
        <v>1.25</v>
      </c>
      <c r="E28" s="1">
        <v>1.25</v>
      </c>
      <c r="F28" s="7">
        <f>(E28-E29)/E29</f>
        <v>61.5</v>
      </c>
      <c r="G28" s="7">
        <f>E28/$E$65</f>
        <v>9.9252824735391958E-4</v>
      </c>
      <c r="H28" s="1">
        <v>1.23</v>
      </c>
    </row>
    <row r="29" spans="1:8" x14ac:dyDescent="0.3">
      <c r="A29" s="1" t="s">
        <v>11</v>
      </c>
      <c r="B29" s="5">
        <v>0</v>
      </c>
      <c r="C29" s="5">
        <v>0</v>
      </c>
      <c r="D29" s="1">
        <v>0.02</v>
      </c>
      <c r="E29" s="1">
        <v>0.02</v>
      </c>
      <c r="F29" s="1"/>
      <c r="G29" s="1"/>
      <c r="H29" s="1"/>
    </row>
    <row r="30" spans="1:8" x14ac:dyDescent="0.3">
      <c r="A30" s="1" t="s">
        <v>23</v>
      </c>
      <c r="B30" s="5">
        <v>0</v>
      </c>
      <c r="C30" s="5">
        <v>0</v>
      </c>
      <c r="D30" s="1">
        <v>126.65</v>
      </c>
      <c r="E30" s="1">
        <v>126.65</v>
      </c>
      <c r="F30" s="7">
        <f>(E30-E31)/E31</f>
        <v>0.74545203969129004</v>
      </c>
      <c r="G30" s="7">
        <f>E30/$E$65</f>
        <v>0.10056296202189914</v>
      </c>
      <c r="H30" s="1">
        <v>54.09</v>
      </c>
    </row>
    <row r="31" spans="1:8" x14ac:dyDescent="0.3">
      <c r="A31" s="1" t="s">
        <v>11</v>
      </c>
      <c r="B31" s="5">
        <v>0</v>
      </c>
      <c r="C31" s="5">
        <v>0</v>
      </c>
      <c r="D31" s="1">
        <v>72.56</v>
      </c>
      <c r="E31" s="1">
        <v>72.56</v>
      </c>
      <c r="F31" s="1"/>
      <c r="G31" s="1"/>
      <c r="H31" s="1"/>
    </row>
    <row r="32" spans="1:8" x14ac:dyDescent="0.3">
      <c r="A32" s="1" t="s">
        <v>24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</row>
    <row r="33" spans="1:8" x14ac:dyDescent="0.3">
      <c r="A33" s="1" t="s">
        <v>11</v>
      </c>
      <c r="B33" s="5">
        <v>0</v>
      </c>
      <c r="C33" s="5">
        <v>0</v>
      </c>
      <c r="D33" s="5">
        <v>0</v>
      </c>
      <c r="E33" s="5">
        <v>0</v>
      </c>
      <c r="F33" s="5"/>
      <c r="G33" s="5"/>
      <c r="H33" s="5"/>
    </row>
    <row r="34" spans="1:8" x14ac:dyDescent="0.3">
      <c r="A34" s="1" t="s">
        <v>25</v>
      </c>
      <c r="B34" s="5">
        <v>0</v>
      </c>
      <c r="C34" s="5">
        <v>0</v>
      </c>
      <c r="D34" s="5">
        <v>0</v>
      </c>
      <c r="E34" s="5">
        <v>0</v>
      </c>
      <c r="F34" s="7">
        <f>(E34-E35)/E35</f>
        <v>-1</v>
      </c>
      <c r="G34" s="5">
        <v>0</v>
      </c>
      <c r="H34" s="1">
        <v>-0.02</v>
      </c>
    </row>
    <row r="35" spans="1:8" x14ac:dyDescent="0.3">
      <c r="A35" s="1" t="s">
        <v>11</v>
      </c>
      <c r="B35" s="5">
        <v>0</v>
      </c>
      <c r="C35" s="5">
        <v>0</v>
      </c>
      <c r="D35" s="1">
        <v>0.02</v>
      </c>
      <c r="E35" s="1">
        <v>0.02</v>
      </c>
      <c r="F35" s="1"/>
      <c r="G35" s="1"/>
      <c r="H35" s="1"/>
    </row>
    <row r="36" spans="1:8" x14ac:dyDescent="0.3">
      <c r="A36" s="1" t="s">
        <v>26</v>
      </c>
      <c r="B36" s="1">
        <v>21.67</v>
      </c>
      <c r="C36" s="5">
        <v>0</v>
      </c>
      <c r="D36" s="1">
        <v>9.33</v>
      </c>
      <c r="E36" s="1">
        <v>31</v>
      </c>
      <c r="F36" s="7">
        <f>(E36-E37)/E37</f>
        <v>1.5451559934318555</v>
      </c>
      <c r="G36" s="7">
        <f>E36/$E$65</f>
        <v>2.4614700534377205E-2</v>
      </c>
      <c r="H36" s="1">
        <v>18.82</v>
      </c>
    </row>
    <row r="37" spans="1:8" x14ac:dyDescent="0.3">
      <c r="A37" s="1" t="s">
        <v>11</v>
      </c>
      <c r="B37" s="1">
        <v>0.33</v>
      </c>
      <c r="C37" s="5">
        <v>0</v>
      </c>
      <c r="D37" s="1">
        <v>11.85</v>
      </c>
      <c r="E37" s="1">
        <v>12.18</v>
      </c>
      <c r="F37" s="1"/>
      <c r="G37" s="1"/>
      <c r="H37" s="1"/>
    </row>
    <row r="38" spans="1:8" x14ac:dyDescent="0.3">
      <c r="A38" s="1" t="s">
        <v>27</v>
      </c>
      <c r="B38" s="5">
        <v>0</v>
      </c>
      <c r="C38" s="5">
        <v>0</v>
      </c>
      <c r="D38" s="1">
        <v>3.16</v>
      </c>
      <c r="E38" s="1">
        <v>3.16</v>
      </c>
      <c r="F38" s="7">
        <f>(E38-E39)/E39</f>
        <v>2.3263157894736843</v>
      </c>
      <c r="G38" s="7">
        <f>E38/$E$65</f>
        <v>2.5091114093107091E-3</v>
      </c>
      <c r="H38" s="1">
        <v>2.21</v>
      </c>
    </row>
    <row r="39" spans="1:8" x14ac:dyDescent="0.3">
      <c r="A39" s="1" t="s">
        <v>11</v>
      </c>
      <c r="B39" s="5">
        <v>0</v>
      </c>
      <c r="C39" s="5">
        <v>0</v>
      </c>
      <c r="D39" s="1">
        <v>0.95</v>
      </c>
      <c r="E39" s="1">
        <v>0.95</v>
      </c>
      <c r="F39" s="1"/>
      <c r="G39" s="1"/>
      <c r="H39" s="1"/>
    </row>
    <row r="40" spans="1:8" x14ac:dyDescent="0.3">
      <c r="A40" s="1" t="s">
        <v>28</v>
      </c>
      <c r="B40" s="1">
        <v>11.49</v>
      </c>
      <c r="C40" s="1">
        <v>1.19</v>
      </c>
      <c r="D40" s="1">
        <v>13.62</v>
      </c>
      <c r="E40" s="1">
        <v>26.3</v>
      </c>
      <c r="F40" s="7">
        <f>(E40-E41)/E41</f>
        <v>0.48671565856416049</v>
      </c>
      <c r="G40" s="7">
        <f>E40/$E$65</f>
        <v>2.0882794324326468E-2</v>
      </c>
      <c r="H40" s="1">
        <v>8.61</v>
      </c>
    </row>
    <row r="41" spans="1:8" x14ac:dyDescent="0.3">
      <c r="A41" s="1" t="s">
        <v>11</v>
      </c>
      <c r="B41" s="1">
        <v>8.8699999999999992</v>
      </c>
      <c r="C41" s="1">
        <v>2.08</v>
      </c>
      <c r="D41" s="1">
        <v>6.74</v>
      </c>
      <c r="E41" s="1">
        <v>17.690000000000001</v>
      </c>
      <c r="F41" s="1"/>
      <c r="G41" s="1"/>
      <c r="H41" s="1"/>
    </row>
    <row r="42" spans="1:8" x14ac:dyDescent="0.3">
      <c r="A42" s="1" t="s">
        <v>29</v>
      </c>
      <c r="B42" s="5">
        <v>0</v>
      </c>
      <c r="C42" s="5">
        <v>0</v>
      </c>
      <c r="D42" s="1">
        <v>1.25</v>
      </c>
      <c r="E42" s="1">
        <v>1.25</v>
      </c>
      <c r="F42" s="7">
        <f>(E42-E43)/E43</f>
        <v>0.50602409638554224</v>
      </c>
      <c r="G42" s="7">
        <f>E42/$E$65</f>
        <v>9.9252824735391958E-4</v>
      </c>
      <c r="H42" s="1">
        <v>0.42</v>
      </c>
    </row>
    <row r="43" spans="1:8" x14ac:dyDescent="0.3">
      <c r="A43" s="1" t="s">
        <v>11</v>
      </c>
      <c r="B43" s="5">
        <v>0</v>
      </c>
      <c r="C43" s="5">
        <v>0</v>
      </c>
      <c r="D43" s="1">
        <v>0.83</v>
      </c>
      <c r="E43" s="1">
        <v>0.83</v>
      </c>
      <c r="F43" s="1"/>
      <c r="G43" s="1"/>
      <c r="H43" s="1"/>
    </row>
    <row r="44" spans="1:8" x14ac:dyDescent="0.3">
      <c r="A44" s="1" t="s">
        <v>30</v>
      </c>
      <c r="B44" s="5">
        <v>0</v>
      </c>
      <c r="C44" s="1">
        <v>17.46</v>
      </c>
      <c r="D44" s="1">
        <v>24.17</v>
      </c>
      <c r="E44" s="1">
        <v>41.63</v>
      </c>
      <c r="F44" s="7">
        <f>(E44-E45)/E45</f>
        <v>0.52826725403817931</v>
      </c>
      <c r="G44" s="7">
        <f>E44/$E$65</f>
        <v>3.305516074987494E-2</v>
      </c>
      <c r="H44" s="1">
        <v>14.39</v>
      </c>
    </row>
    <row r="45" spans="1:8" x14ac:dyDescent="0.3">
      <c r="A45" s="1" t="s">
        <v>11</v>
      </c>
      <c r="B45" s="5">
        <v>0</v>
      </c>
      <c r="C45" s="1">
        <v>12.32</v>
      </c>
      <c r="D45" s="1">
        <v>14.92</v>
      </c>
      <c r="E45" s="1">
        <v>27.24</v>
      </c>
      <c r="F45" s="1"/>
      <c r="G45" s="1"/>
      <c r="H45" s="1"/>
    </row>
    <row r="46" spans="1:8" x14ac:dyDescent="0.3">
      <c r="A46" s="1" t="s">
        <v>31</v>
      </c>
      <c r="B46" s="5">
        <v>0</v>
      </c>
      <c r="C46" s="1">
        <v>20</v>
      </c>
      <c r="D46" s="1">
        <v>239.48</v>
      </c>
      <c r="E46" s="1">
        <v>259.48</v>
      </c>
      <c r="F46" s="7">
        <f>(E46-E47)/E47</f>
        <v>0.29597442812905811</v>
      </c>
      <c r="G46" s="7">
        <f>E46/$E$65</f>
        <v>0.20603298369871606</v>
      </c>
      <c r="H46" s="1">
        <v>59.26</v>
      </c>
    </row>
    <row r="47" spans="1:8" x14ac:dyDescent="0.3">
      <c r="A47" s="1" t="s">
        <v>11</v>
      </c>
      <c r="B47" s="5">
        <v>0</v>
      </c>
      <c r="C47" s="1">
        <v>8.5299999999999994</v>
      </c>
      <c r="D47" s="1">
        <v>191.69</v>
      </c>
      <c r="E47" s="1">
        <v>200.22</v>
      </c>
      <c r="F47" s="1"/>
      <c r="G47" s="1"/>
      <c r="H47" s="1"/>
    </row>
    <row r="48" spans="1:8" x14ac:dyDescent="0.3">
      <c r="A48" s="1" t="s">
        <v>32</v>
      </c>
      <c r="B48" s="1">
        <v>-41.86</v>
      </c>
      <c r="C48" s="5">
        <v>0</v>
      </c>
      <c r="D48" s="1">
        <v>38.299999999999997</v>
      </c>
      <c r="E48" s="1">
        <v>-3.56</v>
      </c>
      <c r="F48" s="7">
        <f>(E48-E49)/E49</f>
        <v>-1.0835876966424043</v>
      </c>
      <c r="G48" s="7">
        <f>E48/$E$65</f>
        <v>-2.826720448463963E-3</v>
      </c>
      <c r="H48" s="1">
        <v>-46.15</v>
      </c>
    </row>
    <row r="49" spans="1:8" x14ac:dyDescent="0.3">
      <c r="A49" s="1" t="s">
        <v>11</v>
      </c>
      <c r="B49" s="5">
        <v>0</v>
      </c>
      <c r="C49" s="5">
        <v>0</v>
      </c>
      <c r="D49" s="1">
        <v>42.59</v>
      </c>
      <c r="E49" s="1">
        <v>42.59</v>
      </c>
      <c r="F49" s="1"/>
      <c r="G49" s="1"/>
      <c r="H49" s="1"/>
    </row>
    <row r="50" spans="1:8" x14ac:dyDescent="0.3">
      <c r="A50" s="1" t="s">
        <v>33</v>
      </c>
      <c r="B50" s="5">
        <v>0</v>
      </c>
      <c r="C50" s="5">
        <v>0</v>
      </c>
      <c r="D50" s="1">
        <v>57.05</v>
      </c>
      <c r="E50" s="1">
        <v>57.05</v>
      </c>
      <c r="F50" s="7">
        <f>(E50-E51)/E51</f>
        <v>0.31300345224395842</v>
      </c>
      <c r="G50" s="7">
        <f>E50/$E$65</f>
        <v>4.5298989209232893E-2</v>
      </c>
      <c r="H50" s="1">
        <v>13.6</v>
      </c>
    </row>
    <row r="51" spans="1:8" x14ac:dyDescent="0.3">
      <c r="A51" s="1" t="s">
        <v>11</v>
      </c>
      <c r="B51" s="5">
        <v>0</v>
      </c>
      <c r="C51" s="5">
        <v>0</v>
      </c>
      <c r="D51" s="1">
        <v>43.45</v>
      </c>
      <c r="E51" s="1">
        <v>43.45</v>
      </c>
      <c r="F51" s="1"/>
      <c r="G51" s="1"/>
      <c r="H51" s="1"/>
    </row>
    <row r="52" spans="1:8" x14ac:dyDescent="0.3">
      <c r="A52" s="1" t="s">
        <v>34</v>
      </c>
      <c r="B52" s="1">
        <v>70.62</v>
      </c>
      <c r="C52" s="1">
        <v>4.7</v>
      </c>
      <c r="D52" s="1">
        <v>6.17</v>
      </c>
      <c r="E52" s="1">
        <v>81.489999999999995</v>
      </c>
      <c r="F52" s="7">
        <f>(E52-E53)/E53</f>
        <v>0.35163377011112945</v>
      </c>
      <c r="G52" s="7">
        <f>E52/$E$65</f>
        <v>6.4704901501496728E-2</v>
      </c>
      <c r="H52" s="1">
        <v>21.2</v>
      </c>
    </row>
    <row r="53" spans="1:8" x14ac:dyDescent="0.3">
      <c r="A53" s="1" t="s">
        <v>11</v>
      </c>
      <c r="B53" s="1">
        <v>50.04</v>
      </c>
      <c r="C53" s="1">
        <v>4.5599999999999996</v>
      </c>
      <c r="D53" s="1">
        <v>5.69</v>
      </c>
      <c r="E53" s="1">
        <v>60.29</v>
      </c>
      <c r="F53" s="1"/>
      <c r="G53" s="1"/>
      <c r="H53" s="1"/>
    </row>
    <row r="54" spans="1:8" x14ac:dyDescent="0.3">
      <c r="A54" s="3" t="s">
        <v>35</v>
      </c>
      <c r="B54" s="4">
        <f t="shared" ref="B54:E54" si="0">SUM(B4+B6+B8+B10+B12+B14+B16+B18+B20+B22+B24+B26+B28+B30+B32+B34+B36+B38+B40+B42+B44+B46+B48+B50+B52)</f>
        <v>80.5</v>
      </c>
      <c r="C54" s="4">
        <f t="shared" si="0"/>
        <v>88.75</v>
      </c>
      <c r="D54" s="4">
        <f t="shared" si="0"/>
        <v>972.9799999999999</v>
      </c>
      <c r="E54" s="4">
        <f t="shared" si="0"/>
        <v>1142.23</v>
      </c>
      <c r="F54" s="6">
        <f>(E54-E55)/E55</f>
        <v>0.36676159479251419</v>
      </c>
      <c r="G54" s="6">
        <f>E54/$E$65</f>
        <v>0.90695643198005416</v>
      </c>
      <c r="H54" s="4">
        <f t="shared" ref="H54" si="1">SUM(H4+H6+H8+H10+H12+H14+H16+H18+H20+H22+H24+H26+H28+H30+H32+H34+H36+H38+H40+H42+H44+H46+H48+H50+H52)</f>
        <v>306.51</v>
      </c>
    </row>
    <row r="55" spans="1:8" x14ac:dyDescent="0.3">
      <c r="A55" s="1" t="s">
        <v>36</v>
      </c>
      <c r="B55" s="9">
        <f>SUM(B5+B7+B9+B11+B13+B15+B17+B19+B21+B23+B25+B27+B29+B31+B33+B35+B37+B39+B41+B43+B45+B47+B49+B51+B53)</f>
        <v>117.69999999999999</v>
      </c>
      <c r="C55" s="9">
        <f>SUM(C5+C7+C9+C11+C13+C15+C17+C19+C21+C23+C25+C27+C29+C31+C33+C35+C37+C39+C41+C43+C45+C47+C49+C51+C53)</f>
        <v>57.81</v>
      </c>
      <c r="D55" s="9">
        <f>SUM(D5+D7+D9+D11+D13+D15+D17+D19+D21+D23+D25+D27+D29+D31+D33+D35+D37+D39+D41+D43+D45+D47+D49+D51+D53)</f>
        <v>660.21000000000015</v>
      </c>
      <c r="E55" s="9">
        <f>SUM(E5+E7+E9+E11+E13+E15+E17+E19+E21+E23+E25+E27+E29+E31+E33+E35+E37+E39+E41+E43+E45+E47+E49+E51+E53)</f>
        <v>835.72</v>
      </c>
      <c r="F55" s="1"/>
      <c r="G55" s="1"/>
      <c r="H55" s="1"/>
    </row>
    <row r="56" spans="1:8" x14ac:dyDescent="0.3">
      <c r="A56" s="3" t="s">
        <v>37</v>
      </c>
      <c r="B56" s="6">
        <f>(B54-B55)/B55</f>
        <v>-0.31605777400169915</v>
      </c>
      <c r="C56" s="6">
        <f>(C54-C55)/C55</f>
        <v>0.53520152222798822</v>
      </c>
      <c r="D56" s="6">
        <f>(D54-D55)/D55</f>
        <v>0.47374320292028244</v>
      </c>
      <c r="E56" s="6">
        <f>(E54-E55)/E55</f>
        <v>0.36676159479251419</v>
      </c>
      <c r="F56" s="1"/>
      <c r="G56" s="1"/>
      <c r="H56" s="1"/>
    </row>
    <row r="57" spans="1:8" x14ac:dyDescent="0.3">
      <c r="A57" s="3" t="s">
        <v>55</v>
      </c>
      <c r="B57" s="1"/>
      <c r="C57" s="1"/>
      <c r="D57" s="1"/>
      <c r="E57" s="1"/>
      <c r="F57" s="1"/>
      <c r="G57" s="1"/>
      <c r="H57" s="1"/>
    </row>
    <row r="58" spans="1:8" x14ac:dyDescent="0.3">
      <c r="A58" s="1" t="s">
        <v>56</v>
      </c>
      <c r="B58" s="1">
        <v>30.82</v>
      </c>
      <c r="C58" s="5">
        <v>0</v>
      </c>
      <c r="D58" s="1">
        <v>0.22</v>
      </c>
      <c r="E58" s="1">
        <v>31.04</v>
      </c>
      <c r="F58" s="7">
        <f>(E58-E59)/E59</f>
        <v>-0.7331269882211332</v>
      </c>
      <c r="G58" s="7">
        <f>E58/$E$65</f>
        <v>2.4646461438292532E-2</v>
      </c>
      <c r="H58" s="1">
        <v>-85.27</v>
      </c>
    </row>
    <row r="59" spans="1:8" x14ac:dyDescent="0.3">
      <c r="A59" s="1" t="s">
        <v>11</v>
      </c>
      <c r="B59" s="1">
        <v>115.12</v>
      </c>
      <c r="C59" s="5">
        <v>0</v>
      </c>
      <c r="D59" s="1">
        <v>1.19</v>
      </c>
      <c r="E59" s="1">
        <v>116.31</v>
      </c>
      <c r="F59" s="1"/>
      <c r="G59" s="1"/>
      <c r="H59" s="1"/>
    </row>
    <row r="60" spans="1:8" x14ac:dyDescent="0.3">
      <c r="A60" s="1" t="s">
        <v>57</v>
      </c>
      <c r="B60" s="5">
        <v>0</v>
      </c>
      <c r="C60" s="1">
        <v>86.14</v>
      </c>
      <c r="D60" s="5">
        <v>0</v>
      </c>
      <c r="E60" s="1">
        <v>86.14</v>
      </c>
      <c r="F60" s="7">
        <f>(E60-E61)/E61</f>
        <v>0.25531914893617014</v>
      </c>
      <c r="G60" s="7">
        <f>E60/$E$65</f>
        <v>6.8397106581653308E-2</v>
      </c>
      <c r="H60" s="1">
        <v>17.52</v>
      </c>
    </row>
    <row r="61" spans="1:8" x14ac:dyDescent="0.3">
      <c r="A61" s="1" t="s">
        <v>11</v>
      </c>
      <c r="B61" s="5">
        <v>0</v>
      </c>
      <c r="C61" s="1">
        <v>68.62</v>
      </c>
      <c r="D61" s="5">
        <v>0</v>
      </c>
      <c r="E61" s="1">
        <v>68.62</v>
      </c>
      <c r="F61" s="1"/>
      <c r="G61" s="1"/>
      <c r="H61" s="1"/>
    </row>
    <row r="62" spans="1:8" x14ac:dyDescent="0.3">
      <c r="A62" s="3" t="s">
        <v>58</v>
      </c>
      <c r="B62" s="10">
        <f>SUM(B58+B60)</f>
        <v>30.82</v>
      </c>
      <c r="C62" s="10">
        <f>SUM(C58+C60)</f>
        <v>86.14</v>
      </c>
      <c r="D62" s="10">
        <f>SUM(D58+D60)</f>
        <v>0.22</v>
      </c>
      <c r="E62" s="10">
        <f>SUM(E58+E60)</f>
        <v>117.18</v>
      </c>
      <c r="F62" s="6">
        <f>(E62-E63)/E63</f>
        <v>-0.36635483696533822</v>
      </c>
      <c r="G62" s="6">
        <f>E62/$E$65</f>
        <v>9.3043568019945844E-2</v>
      </c>
      <c r="H62" s="10">
        <f>SUM(H58+H60)</f>
        <v>-67.75</v>
      </c>
    </row>
    <row r="63" spans="1:8" x14ac:dyDescent="0.3">
      <c r="A63" s="1" t="s">
        <v>36</v>
      </c>
      <c r="B63" s="1">
        <v>115.12</v>
      </c>
      <c r="C63" s="1">
        <v>68.62</v>
      </c>
      <c r="D63" s="1">
        <v>1.19</v>
      </c>
      <c r="E63" s="1">
        <v>184.93</v>
      </c>
      <c r="F63" s="1"/>
      <c r="G63" s="1"/>
      <c r="H63" s="1"/>
    </row>
    <row r="64" spans="1:8" x14ac:dyDescent="0.3">
      <c r="A64" s="3" t="s">
        <v>37</v>
      </c>
      <c r="B64" s="1">
        <v>-73.23</v>
      </c>
      <c r="C64" s="1">
        <v>25.53</v>
      </c>
      <c r="D64" s="1">
        <v>-81.510000000000005</v>
      </c>
      <c r="E64" s="1">
        <v>-36.64</v>
      </c>
      <c r="F64" s="1"/>
      <c r="G64" s="1"/>
      <c r="H64" s="1"/>
    </row>
    <row r="65" spans="1:8" x14ac:dyDescent="0.3">
      <c r="A65" s="3" t="s">
        <v>45</v>
      </c>
      <c r="B65" s="4">
        <f>SUM(B54+B62)</f>
        <v>111.32</v>
      </c>
      <c r="C65" s="4">
        <f>SUM(C54+C62)</f>
        <v>174.89</v>
      </c>
      <c r="D65" s="4">
        <f>SUM(D54+D62)</f>
        <v>973.19999999999993</v>
      </c>
      <c r="E65" s="4">
        <f>SUM(E54+E62)</f>
        <v>1259.4100000000001</v>
      </c>
      <c r="F65" s="6">
        <f>(E65-E66)/E66</f>
        <v>0.23392935874197826</v>
      </c>
      <c r="G65" s="6">
        <f>E65/$E$65</f>
        <v>1</v>
      </c>
      <c r="H65" s="4">
        <f t="shared" ref="H65" si="2">SUM(H54+H62)</f>
        <v>238.76</v>
      </c>
    </row>
    <row r="66" spans="1:8" x14ac:dyDescent="0.3">
      <c r="A66" s="1" t="s">
        <v>36</v>
      </c>
      <c r="B66" s="1">
        <v>232.82</v>
      </c>
      <c r="C66" s="1">
        <v>126.43</v>
      </c>
      <c r="D66" s="1">
        <v>661.4</v>
      </c>
      <c r="E66" s="1">
        <v>1020.65</v>
      </c>
      <c r="F66" s="1"/>
      <c r="G66" s="1"/>
      <c r="H66" s="1"/>
    </row>
    <row r="67" spans="1:8" x14ac:dyDescent="0.3">
      <c r="A67" s="1" t="s">
        <v>37</v>
      </c>
      <c r="B67" s="7">
        <f>(B65-B66)/B66</f>
        <v>-0.52186238295679066</v>
      </c>
      <c r="C67" s="7">
        <f>(C65-C66)/C66</f>
        <v>0.38329510401012401</v>
      </c>
      <c r="D67" s="7">
        <f>(D65-D66)/D66</f>
        <v>0.47142425158754153</v>
      </c>
      <c r="E67" s="7">
        <f>(E65-E66)/E66</f>
        <v>0.23392935874197826</v>
      </c>
      <c r="F67" s="1"/>
      <c r="G67" s="1"/>
      <c r="H67" s="1"/>
    </row>
    <row r="68" spans="1:8" x14ac:dyDescent="0.3">
      <c r="A68" s="1" t="s">
        <v>46</v>
      </c>
      <c r="B68" s="7">
        <f>B65/$E$65</f>
        <v>8.8390595596350666E-2</v>
      </c>
      <c r="C68" s="7">
        <f t="shared" ref="C68:E68" si="3">C65/$E$65</f>
        <v>0.1388666121437816</v>
      </c>
      <c r="D68" s="7">
        <f t="shared" si="3"/>
        <v>0.77274279225986764</v>
      </c>
      <c r="E68" s="7">
        <f t="shared" si="3"/>
        <v>1</v>
      </c>
      <c r="F68" s="1"/>
      <c r="G68" s="1"/>
      <c r="H68" s="1"/>
    </row>
    <row r="69" spans="1:8" x14ac:dyDescent="0.3">
      <c r="A69" s="1" t="s">
        <v>47</v>
      </c>
      <c r="B69" s="7">
        <f>B66/$E$66</f>
        <v>0.22810953803948464</v>
      </c>
      <c r="C69" s="7">
        <f>C66/$E$66</f>
        <v>0.12387204232596875</v>
      </c>
      <c r="D69" s="7">
        <f>D66/$E$66</f>
        <v>0.64801841963454665</v>
      </c>
      <c r="E69" s="7">
        <f>E66/$E$66</f>
        <v>1</v>
      </c>
      <c r="F69" s="1"/>
      <c r="G69" s="1"/>
      <c r="H69" s="1"/>
    </row>
  </sheetData>
  <mergeCells count="1">
    <mergeCell ref="A1:H1"/>
  </mergeCell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3"/>
  <sheetViews>
    <sheetView tabSelected="1" workbookViewId="0">
      <selection activeCell="S71" sqref="S71"/>
    </sheetView>
  </sheetViews>
  <sheetFormatPr defaultRowHeight="14.4" x14ac:dyDescent="0.3"/>
  <cols>
    <col min="1" max="1" width="38.21875" customWidth="1"/>
    <col min="2" max="2" width="11.21875" customWidth="1"/>
    <col min="3" max="6" width="9.109375" bestFit="1" customWidth="1"/>
    <col min="7" max="7" width="11.33203125" customWidth="1"/>
    <col min="8" max="8" width="11.77734375" customWidth="1"/>
    <col min="9" max="9" width="10.109375" customWidth="1"/>
    <col min="10" max="10" width="10.5546875" customWidth="1"/>
    <col min="11" max="13" width="9.109375" bestFit="1" customWidth="1"/>
    <col min="14" max="14" width="10.77734375" customWidth="1"/>
    <col min="15" max="15" width="12.5546875" customWidth="1"/>
    <col min="16" max="16" width="9" bestFit="1" customWidth="1"/>
    <col min="17" max="17" width="9.5546875" bestFit="1" customWidth="1"/>
    <col min="18" max="18" width="10.109375" bestFit="1" customWidth="1"/>
  </cols>
  <sheetData>
    <row r="1" spans="1:18" ht="15.6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56.4" customHeight="1" x14ac:dyDescent="0.3">
      <c r="A2" s="2"/>
      <c r="B2" s="2" t="s">
        <v>59</v>
      </c>
      <c r="C2" s="2" t="s">
        <v>60</v>
      </c>
      <c r="D2" s="2" t="s">
        <v>61</v>
      </c>
      <c r="E2" s="2" t="s">
        <v>62</v>
      </c>
      <c r="F2" s="2" t="s">
        <v>63</v>
      </c>
      <c r="G2" s="2" t="s">
        <v>64</v>
      </c>
      <c r="H2" s="2" t="s">
        <v>65</v>
      </c>
      <c r="I2" s="2" t="s">
        <v>66</v>
      </c>
      <c r="J2" s="2" t="s">
        <v>67</v>
      </c>
      <c r="K2" s="2" t="s">
        <v>68</v>
      </c>
      <c r="L2" s="2" t="s">
        <v>69</v>
      </c>
      <c r="M2" s="2" t="s">
        <v>70</v>
      </c>
      <c r="N2" s="2" t="s">
        <v>71</v>
      </c>
      <c r="O2" s="2" t="s">
        <v>5</v>
      </c>
      <c r="P2" s="2" t="s">
        <v>6</v>
      </c>
      <c r="Q2" s="2" t="s">
        <v>7</v>
      </c>
      <c r="R2" s="2" t="s">
        <v>8</v>
      </c>
    </row>
    <row r="3" spans="1:18" x14ac:dyDescent="0.3">
      <c r="A3" s="3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1" t="s">
        <v>10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1">
        <v>66.900000000000006</v>
      </c>
      <c r="H4" s="1">
        <v>23.81</v>
      </c>
      <c r="I4" s="1">
        <v>43.09</v>
      </c>
      <c r="J4" s="1">
        <v>95.36</v>
      </c>
      <c r="K4" s="5">
        <v>0</v>
      </c>
      <c r="L4" s="1">
        <v>5.48</v>
      </c>
      <c r="M4" s="1">
        <v>1.17</v>
      </c>
      <c r="N4" s="1">
        <v>4.66</v>
      </c>
      <c r="O4" s="1">
        <v>173.57</v>
      </c>
      <c r="P4" s="7">
        <f>(O4-O5)/O5</f>
        <v>0.35633351566773458</v>
      </c>
      <c r="Q4" s="7">
        <f>O4/$O$79</f>
        <v>5.8482310423578097E-3</v>
      </c>
      <c r="R4" s="1">
        <v>45.6</v>
      </c>
    </row>
    <row r="5" spans="1:18" x14ac:dyDescent="0.3">
      <c r="A5" s="1" t="s">
        <v>11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1">
        <v>49.21</v>
      </c>
      <c r="H5" s="1">
        <v>17.47</v>
      </c>
      <c r="I5" s="1">
        <v>31.74</v>
      </c>
      <c r="J5" s="1">
        <v>64.349999999999994</v>
      </c>
      <c r="K5" s="5">
        <v>0</v>
      </c>
      <c r="L5" s="1">
        <v>9.91</v>
      </c>
      <c r="M5" s="1">
        <v>0.82</v>
      </c>
      <c r="N5" s="1">
        <v>3.68</v>
      </c>
      <c r="O5" s="1">
        <v>127.97</v>
      </c>
      <c r="P5" s="1"/>
      <c r="Q5" s="1"/>
      <c r="R5" s="1"/>
    </row>
    <row r="6" spans="1:18" x14ac:dyDescent="0.3">
      <c r="A6" s="1" t="s">
        <v>12</v>
      </c>
      <c r="B6" s="1">
        <v>689.31</v>
      </c>
      <c r="C6" s="1">
        <v>59.15</v>
      </c>
      <c r="D6" s="1">
        <v>55.7</v>
      </c>
      <c r="E6" s="1">
        <v>3.44</v>
      </c>
      <c r="F6" s="1">
        <v>56.32</v>
      </c>
      <c r="G6" s="1">
        <v>543.62</v>
      </c>
      <c r="H6" s="1">
        <v>321.67</v>
      </c>
      <c r="I6" s="1">
        <v>221.95</v>
      </c>
      <c r="J6" s="1">
        <v>715.71</v>
      </c>
      <c r="K6" s="1">
        <v>2.1</v>
      </c>
      <c r="L6" s="1">
        <v>121.6</v>
      </c>
      <c r="M6" s="1">
        <v>26.58</v>
      </c>
      <c r="N6" s="1">
        <v>174.18</v>
      </c>
      <c r="O6" s="1">
        <v>2388.56</v>
      </c>
      <c r="P6" s="7">
        <f>(O6-O7)/O7</f>
        <v>0.45424878384384487</v>
      </c>
      <c r="Q6" s="7">
        <f>O6/$O$79</f>
        <v>8.0479637832195486E-2</v>
      </c>
      <c r="R6" s="1">
        <v>746.09</v>
      </c>
    </row>
    <row r="7" spans="1:18" x14ac:dyDescent="0.3">
      <c r="A7" s="1" t="s">
        <v>11</v>
      </c>
      <c r="B7" s="1">
        <v>507.88</v>
      </c>
      <c r="C7" s="1">
        <v>61.92</v>
      </c>
      <c r="D7" s="1">
        <v>59.55</v>
      </c>
      <c r="E7" s="1">
        <v>2.38</v>
      </c>
      <c r="F7" s="1">
        <v>63.17</v>
      </c>
      <c r="G7" s="1">
        <v>425.88</v>
      </c>
      <c r="H7" s="1">
        <v>198.04</v>
      </c>
      <c r="I7" s="1">
        <v>227.84</v>
      </c>
      <c r="J7" s="1">
        <v>419.48</v>
      </c>
      <c r="K7" s="1">
        <v>1.88</v>
      </c>
      <c r="L7" s="1">
        <v>78.5</v>
      </c>
      <c r="M7" s="1">
        <v>21.92</v>
      </c>
      <c r="N7" s="1">
        <v>61.83</v>
      </c>
      <c r="O7" s="1">
        <v>1642.47</v>
      </c>
      <c r="P7" s="1"/>
      <c r="Q7" s="1"/>
      <c r="R7" s="1"/>
    </row>
    <row r="8" spans="1:18" x14ac:dyDescent="0.3">
      <c r="A8" s="1" t="s">
        <v>13</v>
      </c>
      <c r="B8" s="1">
        <v>120.52</v>
      </c>
      <c r="C8" s="1">
        <v>25.45</v>
      </c>
      <c r="D8" s="1">
        <v>24.09</v>
      </c>
      <c r="E8" s="1">
        <v>1.36</v>
      </c>
      <c r="F8" s="1">
        <v>4.9800000000000004</v>
      </c>
      <c r="G8" s="1">
        <v>381.83</v>
      </c>
      <c r="H8" s="1">
        <v>168.57</v>
      </c>
      <c r="I8" s="1">
        <v>213.26</v>
      </c>
      <c r="J8" s="1">
        <v>138.31</v>
      </c>
      <c r="K8" s="5">
        <v>0</v>
      </c>
      <c r="L8" s="1">
        <v>3.86</v>
      </c>
      <c r="M8" s="1">
        <v>32.43</v>
      </c>
      <c r="N8" s="1">
        <v>15.65</v>
      </c>
      <c r="O8" s="1">
        <v>723.03</v>
      </c>
      <c r="P8" s="7">
        <f>(O8-O9)/O9</f>
        <v>0.13632148862939858</v>
      </c>
      <c r="Q8" s="7">
        <f>O8/$O$79</f>
        <v>2.4361620617364563E-2</v>
      </c>
      <c r="R8" s="1">
        <v>86.74</v>
      </c>
    </row>
    <row r="9" spans="1:18" x14ac:dyDescent="0.3">
      <c r="A9" s="1" t="s">
        <v>11</v>
      </c>
      <c r="B9" s="1">
        <v>102.82</v>
      </c>
      <c r="C9" s="1">
        <v>20.63</v>
      </c>
      <c r="D9" s="1">
        <v>20.51</v>
      </c>
      <c r="E9" s="1">
        <v>0.12</v>
      </c>
      <c r="F9" s="1">
        <v>4.24</v>
      </c>
      <c r="G9" s="1">
        <v>387.5</v>
      </c>
      <c r="H9" s="1">
        <v>175.44</v>
      </c>
      <c r="I9" s="1">
        <v>212.06</v>
      </c>
      <c r="J9" s="1">
        <v>74.97</v>
      </c>
      <c r="K9" s="5">
        <v>0</v>
      </c>
      <c r="L9" s="1">
        <v>2.56</v>
      </c>
      <c r="M9" s="1">
        <v>34.659999999999997</v>
      </c>
      <c r="N9" s="1">
        <v>8.91</v>
      </c>
      <c r="O9" s="1">
        <v>636.29</v>
      </c>
      <c r="P9" s="1"/>
      <c r="Q9" s="1"/>
      <c r="R9" s="1"/>
    </row>
    <row r="10" spans="1:18" x14ac:dyDescent="0.3">
      <c r="A10" s="1" t="s">
        <v>72</v>
      </c>
      <c r="B10" s="1">
        <v>13.44</v>
      </c>
      <c r="C10" s="5">
        <v>0</v>
      </c>
      <c r="D10" s="5">
        <v>0</v>
      </c>
      <c r="E10" s="5">
        <v>0</v>
      </c>
      <c r="F10" s="1">
        <v>0.77</v>
      </c>
      <c r="G10" s="1">
        <v>36.799999999999997</v>
      </c>
      <c r="H10" s="1">
        <v>19.78</v>
      </c>
      <c r="I10" s="1">
        <v>17.02</v>
      </c>
      <c r="J10" s="1">
        <v>35.83</v>
      </c>
      <c r="K10" s="5">
        <v>0</v>
      </c>
      <c r="L10" s="1">
        <v>0.01</v>
      </c>
      <c r="M10" s="1">
        <v>3.56</v>
      </c>
      <c r="N10" s="1">
        <v>0.06</v>
      </c>
      <c r="O10" s="1">
        <v>90.47</v>
      </c>
      <c r="P10" s="7">
        <f>(O10-O11)/O11</f>
        <v>0.5438566552901023</v>
      </c>
      <c r="Q10" s="7">
        <f>O10/$O$79</f>
        <v>3.0482771354618373E-3</v>
      </c>
      <c r="R10" s="1">
        <v>31.87</v>
      </c>
    </row>
    <row r="11" spans="1:18" x14ac:dyDescent="0.3">
      <c r="A11" s="1" t="s">
        <v>11</v>
      </c>
      <c r="B11" s="1">
        <v>11.46</v>
      </c>
      <c r="C11" s="5">
        <v>0</v>
      </c>
      <c r="D11" s="5">
        <v>0</v>
      </c>
      <c r="E11" s="5">
        <v>0</v>
      </c>
      <c r="F11" s="1">
        <v>0.65</v>
      </c>
      <c r="G11" s="1">
        <v>17.28</v>
      </c>
      <c r="H11" s="1">
        <v>10.18</v>
      </c>
      <c r="I11" s="1">
        <v>7.09</v>
      </c>
      <c r="J11" s="1">
        <v>24.27</v>
      </c>
      <c r="K11" s="5">
        <v>0</v>
      </c>
      <c r="L11" s="1">
        <v>0</v>
      </c>
      <c r="M11" s="1">
        <v>4.9400000000000004</v>
      </c>
      <c r="N11" s="1">
        <v>0.01</v>
      </c>
      <c r="O11" s="1">
        <v>58.6</v>
      </c>
      <c r="P11" s="1"/>
      <c r="Q11" s="1"/>
      <c r="R11" s="1"/>
    </row>
    <row r="12" spans="1:18" x14ac:dyDescent="0.3">
      <c r="A12" s="1" t="s">
        <v>14</v>
      </c>
      <c r="B12" s="1">
        <v>122.61</v>
      </c>
      <c r="C12" s="1">
        <v>19.059999999999999</v>
      </c>
      <c r="D12" s="1">
        <v>19.059999999999999</v>
      </c>
      <c r="E12" s="5">
        <v>0</v>
      </c>
      <c r="F12" s="1">
        <v>6.52</v>
      </c>
      <c r="G12" s="1">
        <v>167.56</v>
      </c>
      <c r="H12" s="1">
        <v>70.91</v>
      </c>
      <c r="I12" s="1">
        <v>96.65</v>
      </c>
      <c r="J12" s="1">
        <v>321.83</v>
      </c>
      <c r="K12" s="5">
        <v>0</v>
      </c>
      <c r="L12" s="1">
        <v>6.3</v>
      </c>
      <c r="M12" s="1">
        <v>12.13</v>
      </c>
      <c r="N12" s="1">
        <v>34.83</v>
      </c>
      <c r="O12" s="1">
        <v>690.84</v>
      </c>
      <c r="P12" s="7">
        <f>(O12-O13)/O13</f>
        <v>0.33276743513070317</v>
      </c>
      <c r="Q12" s="7">
        <f>O12/$O$79</f>
        <v>2.3277017533574175E-2</v>
      </c>
      <c r="R12" s="1">
        <v>172.49</v>
      </c>
    </row>
    <row r="13" spans="1:18" x14ac:dyDescent="0.3">
      <c r="A13" s="1" t="s">
        <v>11</v>
      </c>
      <c r="B13" s="1">
        <v>110.39</v>
      </c>
      <c r="C13" s="1">
        <v>16.37</v>
      </c>
      <c r="D13" s="1">
        <v>16.37</v>
      </c>
      <c r="E13" s="5">
        <v>0</v>
      </c>
      <c r="F13" s="1">
        <v>8.34</v>
      </c>
      <c r="G13" s="1">
        <v>168.5</v>
      </c>
      <c r="H13" s="1">
        <v>78.849999999999994</v>
      </c>
      <c r="I13" s="1">
        <v>89.64</v>
      </c>
      <c r="J13" s="1">
        <v>128.57</v>
      </c>
      <c r="K13" s="1">
        <v>-0.01</v>
      </c>
      <c r="L13" s="1">
        <v>7.1</v>
      </c>
      <c r="M13" s="1">
        <v>9.5299999999999994</v>
      </c>
      <c r="N13" s="1">
        <v>69.569999999999993</v>
      </c>
      <c r="O13" s="1">
        <v>518.35</v>
      </c>
      <c r="P13" s="1"/>
      <c r="Q13" s="1"/>
      <c r="R13" s="1"/>
    </row>
    <row r="14" spans="1:18" x14ac:dyDescent="0.3">
      <c r="A14" s="1" t="s">
        <v>15</v>
      </c>
      <c r="B14" s="1">
        <v>148.12</v>
      </c>
      <c r="C14" s="1">
        <v>19.309999999999999</v>
      </c>
      <c r="D14" s="1">
        <v>19.309999999999999</v>
      </c>
      <c r="E14" s="5">
        <v>0</v>
      </c>
      <c r="F14" s="1">
        <v>7</v>
      </c>
      <c r="G14" s="1">
        <v>393.27</v>
      </c>
      <c r="H14" s="1">
        <v>162.24</v>
      </c>
      <c r="I14" s="1">
        <v>231.03</v>
      </c>
      <c r="J14" s="1">
        <v>233.63</v>
      </c>
      <c r="K14" s="5">
        <v>0</v>
      </c>
      <c r="L14" s="1">
        <v>16.899999999999999</v>
      </c>
      <c r="M14" s="1">
        <v>20.09</v>
      </c>
      <c r="N14" s="1">
        <v>52.06</v>
      </c>
      <c r="O14" s="1">
        <v>890.38</v>
      </c>
      <c r="P14" s="7">
        <f>(O14-O15)/O15</f>
        <v>7.9588718868976865E-2</v>
      </c>
      <c r="Q14" s="7">
        <f>O14/$O$79</f>
        <v>3.0000276289073844E-2</v>
      </c>
      <c r="R14" s="1">
        <v>65.64</v>
      </c>
    </row>
    <row r="15" spans="1:18" x14ac:dyDescent="0.3">
      <c r="A15" s="1" t="s">
        <v>11</v>
      </c>
      <c r="B15" s="1">
        <v>121.09</v>
      </c>
      <c r="C15" s="1">
        <v>20.170000000000002</v>
      </c>
      <c r="D15" s="1">
        <v>20.170000000000002</v>
      </c>
      <c r="E15" s="5">
        <v>0</v>
      </c>
      <c r="F15" s="1">
        <v>8.0399999999999991</v>
      </c>
      <c r="G15" s="1">
        <v>387.93</v>
      </c>
      <c r="H15" s="1">
        <v>128.22</v>
      </c>
      <c r="I15" s="1">
        <v>259.7</v>
      </c>
      <c r="J15" s="1">
        <v>226.51</v>
      </c>
      <c r="K15" s="5">
        <v>0</v>
      </c>
      <c r="L15" s="1">
        <v>7.39</v>
      </c>
      <c r="M15" s="1">
        <v>22.59</v>
      </c>
      <c r="N15" s="1">
        <v>31.03</v>
      </c>
      <c r="O15" s="1">
        <v>824.74</v>
      </c>
      <c r="P15" s="1"/>
      <c r="Q15" s="1"/>
      <c r="R15" s="1"/>
    </row>
    <row r="16" spans="1:18" x14ac:dyDescent="0.3">
      <c r="A16" s="1" t="s">
        <v>16</v>
      </c>
      <c r="B16" s="1">
        <v>512.01</v>
      </c>
      <c r="C16" s="1">
        <v>36.409999999999997</v>
      </c>
      <c r="D16" s="1">
        <v>35.69</v>
      </c>
      <c r="E16" s="1">
        <v>0.72</v>
      </c>
      <c r="F16" s="1">
        <v>33.74</v>
      </c>
      <c r="G16" s="1">
        <v>319.97000000000003</v>
      </c>
      <c r="H16" s="1">
        <v>209.81</v>
      </c>
      <c r="I16" s="1">
        <v>110.16</v>
      </c>
      <c r="J16" s="1">
        <v>552.22</v>
      </c>
      <c r="K16" s="1">
        <v>0.88</v>
      </c>
      <c r="L16" s="1">
        <v>145.37</v>
      </c>
      <c r="M16" s="1">
        <v>43.57</v>
      </c>
      <c r="N16" s="1">
        <v>83.27</v>
      </c>
      <c r="O16" s="1">
        <v>1727.44</v>
      </c>
      <c r="P16" s="7">
        <f>(O16-O17)/O17</f>
        <v>0.2025171943307438</v>
      </c>
      <c r="Q16" s="1">
        <v>5.82</v>
      </c>
      <c r="R16" s="1">
        <v>290.92</v>
      </c>
    </row>
    <row r="17" spans="1:18" x14ac:dyDescent="0.3">
      <c r="A17" s="1" t="s">
        <v>11</v>
      </c>
      <c r="B17" s="1">
        <v>397.52</v>
      </c>
      <c r="C17" s="1">
        <v>42.55</v>
      </c>
      <c r="D17" s="1">
        <v>39.619999999999997</v>
      </c>
      <c r="E17" s="1">
        <v>2.93</v>
      </c>
      <c r="F17" s="1">
        <v>31.07</v>
      </c>
      <c r="G17" s="1">
        <v>287.20999999999998</v>
      </c>
      <c r="H17" s="1">
        <v>132.49</v>
      </c>
      <c r="I17" s="1">
        <v>154.72999999999999</v>
      </c>
      <c r="J17" s="1">
        <v>460.2</v>
      </c>
      <c r="K17" s="1">
        <v>1.43</v>
      </c>
      <c r="L17" s="1">
        <v>118.86</v>
      </c>
      <c r="M17" s="1">
        <v>43.17</v>
      </c>
      <c r="N17" s="1">
        <v>54.5</v>
      </c>
      <c r="O17" s="1">
        <v>1436.52</v>
      </c>
      <c r="P17" s="1"/>
      <c r="Q17" s="1"/>
      <c r="R17" s="1"/>
    </row>
    <row r="18" spans="1:18" x14ac:dyDescent="0.3">
      <c r="A18" s="1" t="s">
        <v>17</v>
      </c>
      <c r="B18" s="1">
        <v>812.94</v>
      </c>
      <c r="C18" s="1">
        <v>191.23</v>
      </c>
      <c r="D18" s="1">
        <v>161.07</v>
      </c>
      <c r="E18" s="1">
        <v>30.16</v>
      </c>
      <c r="F18" s="1">
        <v>124.7</v>
      </c>
      <c r="G18" s="1">
        <v>778.79</v>
      </c>
      <c r="H18" s="1">
        <v>394.98</v>
      </c>
      <c r="I18" s="1">
        <v>383.82</v>
      </c>
      <c r="J18" s="1">
        <v>1109.57</v>
      </c>
      <c r="K18" s="1">
        <v>26.31</v>
      </c>
      <c r="L18" s="1">
        <v>161.72</v>
      </c>
      <c r="M18" s="1">
        <v>75.91</v>
      </c>
      <c r="N18" s="1">
        <v>84.84</v>
      </c>
      <c r="O18" s="1">
        <v>3366.02</v>
      </c>
      <c r="P18" s="7">
        <f>(O18-O19)/O19</f>
        <v>0.22650041356794362</v>
      </c>
      <c r="Q18" s="7">
        <f>O18/$O$79</f>
        <v>0.11341396931034878</v>
      </c>
      <c r="R18" s="1">
        <v>621.61</v>
      </c>
    </row>
    <row r="19" spans="1:18" x14ac:dyDescent="0.3">
      <c r="A19" s="1" t="s">
        <v>11</v>
      </c>
      <c r="B19" s="1">
        <v>749.16</v>
      </c>
      <c r="C19" s="1">
        <v>148.09</v>
      </c>
      <c r="D19" s="1">
        <v>143.76</v>
      </c>
      <c r="E19" s="1">
        <v>4.33</v>
      </c>
      <c r="F19" s="1">
        <v>146.91999999999999</v>
      </c>
      <c r="G19" s="1">
        <v>584.51</v>
      </c>
      <c r="H19" s="1">
        <v>283.52</v>
      </c>
      <c r="I19" s="1">
        <v>300.99</v>
      </c>
      <c r="J19" s="1">
        <v>831.95</v>
      </c>
      <c r="K19" s="1">
        <v>30.98</v>
      </c>
      <c r="L19" s="1">
        <v>114.15</v>
      </c>
      <c r="M19" s="1">
        <v>74.75</v>
      </c>
      <c r="N19" s="1">
        <v>63.9</v>
      </c>
      <c r="O19" s="1">
        <v>2744.41</v>
      </c>
      <c r="P19" s="1"/>
      <c r="Q19" s="1"/>
      <c r="R19" s="1"/>
    </row>
    <row r="20" spans="1:18" x14ac:dyDescent="0.3">
      <c r="A20" s="1" t="s">
        <v>18</v>
      </c>
      <c r="B20" s="1">
        <v>188.98</v>
      </c>
      <c r="C20" s="1">
        <v>30.07</v>
      </c>
      <c r="D20" s="1">
        <v>30.01</v>
      </c>
      <c r="E20" s="1">
        <v>0.05</v>
      </c>
      <c r="F20" s="1">
        <v>22.5</v>
      </c>
      <c r="G20" s="1">
        <v>294.25</v>
      </c>
      <c r="H20" s="1">
        <v>145.66999999999999</v>
      </c>
      <c r="I20" s="1">
        <v>148.59</v>
      </c>
      <c r="J20" s="1">
        <v>62.13</v>
      </c>
      <c r="K20" s="5">
        <v>0</v>
      </c>
      <c r="L20" s="1">
        <v>27.68</v>
      </c>
      <c r="M20" s="1">
        <v>13.29</v>
      </c>
      <c r="N20" s="1">
        <v>55.87</v>
      </c>
      <c r="O20" s="1">
        <v>694.77</v>
      </c>
      <c r="P20" s="7">
        <f>(O20-O21)/O21</f>
        <v>-0.30504931282133357</v>
      </c>
      <c r="Q20" s="7">
        <f>O20/$O$79</f>
        <v>2.3409434126282973E-2</v>
      </c>
      <c r="R20" s="1">
        <v>-304.97000000000003</v>
      </c>
    </row>
    <row r="21" spans="1:18" x14ac:dyDescent="0.3">
      <c r="A21" s="1" t="s">
        <v>11</v>
      </c>
      <c r="B21" s="1">
        <v>201.14</v>
      </c>
      <c r="C21" s="1">
        <v>29.53</v>
      </c>
      <c r="D21" s="1">
        <v>29.51</v>
      </c>
      <c r="E21" s="1">
        <v>0.02</v>
      </c>
      <c r="F21" s="1">
        <v>19.61</v>
      </c>
      <c r="G21" s="1">
        <v>328.12</v>
      </c>
      <c r="H21" s="1">
        <v>175.99</v>
      </c>
      <c r="I21" s="1">
        <v>152.13</v>
      </c>
      <c r="J21" s="1">
        <v>342.57</v>
      </c>
      <c r="K21" s="5">
        <v>0</v>
      </c>
      <c r="L21" s="1">
        <v>19.11</v>
      </c>
      <c r="M21" s="1">
        <v>12.36</v>
      </c>
      <c r="N21" s="1">
        <v>47.3</v>
      </c>
      <c r="O21" s="1">
        <v>999.74</v>
      </c>
      <c r="P21" s="1"/>
      <c r="Q21" s="1"/>
      <c r="R21" s="1"/>
    </row>
    <row r="22" spans="1:18" x14ac:dyDescent="0.3">
      <c r="A22" s="1" t="s">
        <v>19</v>
      </c>
      <c r="B22" s="1">
        <v>13.41</v>
      </c>
      <c r="C22" s="1">
        <v>2.11</v>
      </c>
      <c r="D22" s="1">
        <v>2.11</v>
      </c>
      <c r="E22" s="5">
        <v>0</v>
      </c>
      <c r="F22" s="1">
        <v>1.06</v>
      </c>
      <c r="G22" s="1">
        <v>74.12</v>
      </c>
      <c r="H22" s="1">
        <v>41.52</v>
      </c>
      <c r="I22" s="1">
        <v>32.6</v>
      </c>
      <c r="J22" s="1">
        <v>46.94</v>
      </c>
      <c r="K22" s="5">
        <v>0</v>
      </c>
      <c r="L22" s="1">
        <v>0.14000000000000001</v>
      </c>
      <c r="M22" s="1">
        <v>4.79</v>
      </c>
      <c r="N22" s="1">
        <v>3.85</v>
      </c>
      <c r="O22" s="1">
        <v>146.41999999999999</v>
      </c>
      <c r="P22" s="7">
        <f>(O22-O23)/O23</f>
        <v>0.37858958666792203</v>
      </c>
      <c r="Q22" s="7">
        <f>O22/$O$79</f>
        <v>4.9334446576138188E-3</v>
      </c>
      <c r="R22" s="1">
        <v>40.21</v>
      </c>
    </row>
    <row r="23" spans="1:18" x14ac:dyDescent="0.3">
      <c r="A23" s="1" t="s">
        <v>11</v>
      </c>
      <c r="B23" s="1">
        <v>9.2200000000000006</v>
      </c>
      <c r="C23" s="1">
        <v>1.47</v>
      </c>
      <c r="D23" s="1">
        <v>1.47</v>
      </c>
      <c r="E23" s="5">
        <v>0</v>
      </c>
      <c r="F23" s="1">
        <v>1.21</v>
      </c>
      <c r="G23" s="1">
        <v>49.1</v>
      </c>
      <c r="H23" s="1">
        <v>25.47</v>
      </c>
      <c r="I23" s="1">
        <v>23.63</v>
      </c>
      <c r="J23" s="1">
        <v>37.86</v>
      </c>
      <c r="K23" s="5">
        <v>0</v>
      </c>
      <c r="L23" s="1">
        <v>0.16</v>
      </c>
      <c r="M23" s="1">
        <v>4.16</v>
      </c>
      <c r="N23" s="1">
        <v>3.03</v>
      </c>
      <c r="O23" s="1">
        <v>106.21</v>
      </c>
      <c r="P23" s="1"/>
      <c r="Q23" s="1"/>
      <c r="R23" s="1"/>
    </row>
    <row r="24" spans="1:18" x14ac:dyDescent="0.3">
      <c r="A24" s="1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1">
        <v>0.27</v>
      </c>
      <c r="O24" s="1">
        <v>0.27</v>
      </c>
      <c r="P24" s="1">
        <v>0</v>
      </c>
      <c r="Q24" s="1">
        <v>0</v>
      </c>
      <c r="R24" s="1">
        <v>0.27</v>
      </c>
    </row>
    <row r="25" spans="1:18" x14ac:dyDescent="0.3">
      <c r="A25" s="1" t="s">
        <v>11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1">
        <v>0</v>
      </c>
      <c r="O25" s="1">
        <v>0</v>
      </c>
      <c r="P25" s="1"/>
      <c r="Q25" s="1"/>
      <c r="R25" s="1"/>
    </row>
    <row r="26" spans="1:18" x14ac:dyDescent="0.3">
      <c r="A26" s="1" t="s">
        <v>21</v>
      </c>
      <c r="B26" s="1">
        <v>11.05</v>
      </c>
      <c r="C26" s="1">
        <v>3.24</v>
      </c>
      <c r="D26" s="1">
        <v>3.24</v>
      </c>
      <c r="E26" s="5">
        <v>0</v>
      </c>
      <c r="F26" s="1">
        <v>3.1</v>
      </c>
      <c r="G26" s="1">
        <v>124.87</v>
      </c>
      <c r="H26" s="1">
        <v>76.09</v>
      </c>
      <c r="I26" s="1">
        <v>48.78</v>
      </c>
      <c r="J26" s="1">
        <v>34.049999999999997</v>
      </c>
      <c r="K26" s="5">
        <v>0</v>
      </c>
      <c r="L26" s="1">
        <v>1.07</v>
      </c>
      <c r="M26" s="1">
        <v>2.31</v>
      </c>
      <c r="N26" s="1">
        <v>6.99</v>
      </c>
      <c r="O26" s="1">
        <v>186.68</v>
      </c>
      <c r="P26" s="7">
        <f>(O26-O27)/O27</f>
        <v>-0.25586957388288756</v>
      </c>
      <c r="Q26" s="7">
        <f>O26/$O$79</f>
        <v>6.2899566226154065E-3</v>
      </c>
      <c r="R26" s="1">
        <v>-64.19</v>
      </c>
    </row>
    <row r="27" spans="1:18" x14ac:dyDescent="0.3">
      <c r="A27" s="1" t="s">
        <v>11</v>
      </c>
      <c r="B27" s="1">
        <v>29.88</v>
      </c>
      <c r="C27" s="1">
        <v>8.49</v>
      </c>
      <c r="D27" s="1">
        <v>8.49</v>
      </c>
      <c r="E27" s="5">
        <v>0</v>
      </c>
      <c r="F27" s="1">
        <v>4.8099999999999996</v>
      </c>
      <c r="G27" s="1">
        <v>106.73</v>
      </c>
      <c r="H27" s="1">
        <v>62.47</v>
      </c>
      <c r="I27" s="1">
        <v>44.26</v>
      </c>
      <c r="J27" s="1">
        <v>79.02</v>
      </c>
      <c r="K27" s="5">
        <v>0</v>
      </c>
      <c r="L27" s="1">
        <v>1.8</v>
      </c>
      <c r="M27" s="1">
        <v>6.22</v>
      </c>
      <c r="N27" s="1">
        <v>13.92</v>
      </c>
      <c r="O27" s="1">
        <v>250.87</v>
      </c>
      <c r="P27" s="1"/>
      <c r="Q27" s="1"/>
      <c r="R27" s="1"/>
    </row>
    <row r="28" spans="1:18" x14ac:dyDescent="0.3">
      <c r="A28" s="1" t="s">
        <v>22</v>
      </c>
      <c r="B28" s="1">
        <v>57.43</v>
      </c>
      <c r="C28" s="1">
        <v>4.4000000000000004</v>
      </c>
      <c r="D28" s="1">
        <v>4.4000000000000004</v>
      </c>
      <c r="E28" s="5">
        <v>0</v>
      </c>
      <c r="F28" s="1">
        <v>0.87</v>
      </c>
      <c r="G28" s="1">
        <v>168.47</v>
      </c>
      <c r="H28" s="1">
        <v>57.47</v>
      </c>
      <c r="I28" s="1">
        <v>111</v>
      </c>
      <c r="J28" s="1">
        <v>110.12</v>
      </c>
      <c r="K28" s="5">
        <v>0</v>
      </c>
      <c r="L28" s="1">
        <v>8.75</v>
      </c>
      <c r="M28" s="1">
        <v>4.18</v>
      </c>
      <c r="N28" s="1">
        <v>1.25</v>
      </c>
      <c r="O28" s="1">
        <v>355.47</v>
      </c>
      <c r="P28" s="7">
        <f>(O28-O29)/O29</f>
        <v>0.54344144848248022</v>
      </c>
      <c r="Q28" s="7">
        <f>O28/$O$79</f>
        <v>1.1977131351195085E-2</v>
      </c>
      <c r="R28" s="1">
        <v>125.16</v>
      </c>
    </row>
    <row r="29" spans="1:18" x14ac:dyDescent="0.3">
      <c r="A29" s="1" t="s">
        <v>11</v>
      </c>
      <c r="B29" s="1">
        <v>51.56</v>
      </c>
      <c r="C29" s="1">
        <v>3.52</v>
      </c>
      <c r="D29" s="1">
        <v>3.52</v>
      </c>
      <c r="E29" s="5">
        <v>0</v>
      </c>
      <c r="F29" s="1">
        <v>2.76</v>
      </c>
      <c r="G29" s="1">
        <v>102.72</v>
      </c>
      <c r="H29" s="1">
        <v>28.73</v>
      </c>
      <c r="I29" s="1">
        <v>73.989999999999995</v>
      </c>
      <c r="J29" s="1">
        <v>61.02</v>
      </c>
      <c r="K29" s="5">
        <v>0</v>
      </c>
      <c r="L29" s="1">
        <v>7.26</v>
      </c>
      <c r="M29" s="1">
        <v>1.45</v>
      </c>
      <c r="N29" s="1">
        <v>0.02</v>
      </c>
      <c r="O29" s="1">
        <v>230.31</v>
      </c>
      <c r="P29" s="1"/>
      <c r="Q29" s="1"/>
      <c r="R29" s="1"/>
    </row>
    <row r="30" spans="1:18" x14ac:dyDescent="0.3">
      <c r="A30" s="1" t="s">
        <v>23</v>
      </c>
      <c r="B30" s="1">
        <v>212.98</v>
      </c>
      <c r="C30" s="1">
        <v>32.11</v>
      </c>
      <c r="D30" s="1">
        <v>17.29</v>
      </c>
      <c r="E30" s="1">
        <v>14.81</v>
      </c>
      <c r="F30" s="1">
        <v>43.89</v>
      </c>
      <c r="G30" s="1">
        <v>357.78</v>
      </c>
      <c r="H30" s="1">
        <v>120.21</v>
      </c>
      <c r="I30" s="1">
        <v>237.57</v>
      </c>
      <c r="J30" s="1">
        <v>555.28</v>
      </c>
      <c r="K30" s="1">
        <v>6.91</v>
      </c>
      <c r="L30" s="1">
        <v>29.18</v>
      </c>
      <c r="M30" s="1">
        <v>17.73</v>
      </c>
      <c r="N30" s="1">
        <v>126.65</v>
      </c>
      <c r="O30" s="1">
        <v>1382.5</v>
      </c>
      <c r="P30" s="7">
        <f>(O30-O31)/O31</f>
        <v>0.16789862724392821</v>
      </c>
      <c r="Q30" s="7">
        <f>O30/$O$79</f>
        <v>4.6581663974532887E-2</v>
      </c>
      <c r="R30" s="1">
        <v>198.75</v>
      </c>
    </row>
    <row r="31" spans="1:18" x14ac:dyDescent="0.3">
      <c r="A31" s="1" t="s">
        <v>11</v>
      </c>
      <c r="B31" s="1">
        <v>168.22</v>
      </c>
      <c r="C31" s="1">
        <v>16.95</v>
      </c>
      <c r="D31" s="1">
        <v>14.48</v>
      </c>
      <c r="E31" s="1">
        <v>2.4700000000000002</v>
      </c>
      <c r="F31" s="1">
        <v>31.79</v>
      </c>
      <c r="G31" s="1">
        <v>409.18</v>
      </c>
      <c r="H31" s="1">
        <v>151.49</v>
      </c>
      <c r="I31" s="1">
        <v>257.69</v>
      </c>
      <c r="J31" s="1">
        <v>453.11</v>
      </c>
      <c r="K31" s="1">
        <v>1.68</v>
      </c>
      <c r="L31" s="1">
        <v>13.77</v>
      </c>
      <c r="M31" s="1">
        <v>16.489999999999998</v>
      </c>
      <c r="N31" s="1">
        <v>72.56</v>
      </c>
      <c r="O31" s="1">
        <v>1183.75</v>
      </c>
      <c r="P31" s="1"/>
      <c r="Q31" s="1"/>
      <c r="R31" s="1"/>
    </row>
    <row r="32" spans="1:18" x14ac:dyDescent="0.3">
      <c r="A32" s="1" t="s">
        <v>24</v>
      </c>
      <c r="B32" s="1">
        <v>-0.06</v>
      </c>
      <c r="C32" s="5">
        <v>0</v>
      </c>
      <c r="D32" s="5">
        <v>0</v>
      </c>
      <c r="E32" s="5">
        <v>0</v>
      </c>
      <c r="F32" s="5">
        <v>0</v>
      </c>
      <c r="G32" s="1">
        <v>0.12</v>
      </c>
      <c r="H32" s="5">
        <v>0</v>
      </c>
      <c r="I32" s="1">
        <v>0.12</v>
      </c>
      <c r="J32" s="1">
        <v>3.97</v>
      </c>
      <c r="K32" s="5">
        <v>0</v>
      </c>
      <c r="L32" s="5">
        <v>0</v>
      </c>
      <c r="M32" s="5">
        <v>0</v>
      </c>
      <c r="N32" s="5">
        <v>0</v>
      </c>
      <c r="O32" s="1">
        <v>4.03</v>
      </c>
      <c r="P32" s="7">
        <f>(O32-O33)/O33</f>
        <v>-8.4090909090909105E-2</v>
      </c>
      <c r="Q32" s="7">
        <f>O32/$O$79</f>
        <v>1.3578597165813202E-4</v>
      </c>
      <c r="R32" s="1">
        <v>-0.37</v>
      </c>
    </row>
    <row r="33" spans="1:18" x14ac:dyDescent="0.3">
      <c r="A33" s="1" t="s">
        <v>11</v>
      </c>
      <c r="B33" s="1">
        <v>-0.08</v>
      </c>
      <c r="C33" s="5">
        <v>0</v>
      </c>
      <c r="D33" s="5">
        <v>0</v>
      </c>
      <c r="E33" s="5">
        <v>0</v>
      </c>
      <c r="F33" s="5">
        <v>0</v>
      </c>
      <c r="G33" s="1">
        <v>0.23</v>
      </c>
      <c r="H33" s="1">
        <v>0.03</v>
      </c>
      <c r="I33" s="1">
        <v>0.21</v>
      </c>
      <c r="J33" s="1">
        <v>4.24</v>
      </c>
      <c r="K33" s="5">
        <v>0</v>
      </c>
      <c r="L33" s="5">
        <v>0</v>
      </c>
      <c r="M33" s="5">
        <v>0</v>
      </c>
      <c r="N33" s="5">
        <v>0</v>
      </c>
      <c r="O33" s="1">
        <v>4.4000000000000004</v>
      </c>
      <c r="P33" s="1"/>
      <c r="Q33" s="1"/>
      <c r="R33" s="1"/>
    </row>
    <row r="34" spans="1:18" x14ac:dyDescent="0.3">
      <c r="A34" s="1" t="s">
        <v>25</v>
      </c>
      <c r="B34" s="1">
        <v>1.52</v>
      </c>
      <c r="C34" s="5">
        <v>0</v>
      </c>
      <c r="D34" s="5">
        <v>0</v>
      </c>
      <c r="E34" s="5">
        <v>0</v>
      </c>
      <c r="F34" s="1">
        <v>0.15</v>
      </c>
      <c r="G34" s="1">
        <v>26.63</v>
      </c>
      <c r="H34" s="1">
        <v>8.51</v>
      </c>
      <c r="I34" s="1">
        <v>18.11</v>
      </c>
      <c r="J34" s="1">
        <v>0.91</v>
      </c>
      <c r="K34" s="5">
        <v>0</v>
      </c>
      <c r="L34" s="1">
        <v>5.18</v>
      </c>
      <c r="M34" s="1">
        <v>0.05</v>
      </c>
      <c r="N34" s="1">
        <v>0</v>
      </c>
      <c r="O34" s="1">
        <v>34.43</v>
      </c>
      <c r="P34" s="7">
        <f>(O34-O35)/O35</f>
        <v>1.8667776852622817</v>
      </c>
      <c r="Q34" s="7">
        <f>O34/$O$79</f>
        <v>1.1600771722554554E-3</v>
      </c>
      <c r="R34" s="1">
        <v>22.42</v>
      </c>
    </row>
    <row r="35" spans="1:18" x14ac:dyDescent="0.3">
      <c r="A35" s="1" t="s">
        <v>11</v>
      </c>
      <c r="B35" s="1">
        <v>0.33</v>
      </c>
      <c r="C35" s="5">
        <v>0</v>
      </c>
      <c r="D35" s="5">
        <v>0</v>
      </c>
      <c r="E35" s="5">
        <v>0</v>
      </c>
      <c r="F35" s="1">
        <v>0.1</v>
      </c>
      <c r="G35" s="1">
        <v>3.77</v>
      </c>
      <c r="H35" s="1">
        <v>0.76</v>
      </c>
      <c r="I35" s="1">
        <v>3.01</v>
      </c>
      <c r="J35" s="1">
        <v>0.34</v>
      </c>
      <c r="K35" s="5">
        <v>0</v>
      </c>
      <c r="L35" s="1">
        <v>7.42</v>
      </c>
      <c r="M35" s="1">
        <v>0.03</v>
      </c>
      <c r="N35" s="1">
        <v>0.02</v>
      </c>
      <c r="O35" s="1">
        <v>12.01</v>
      </c>
      <c r="P35" s="1"/>
      <c r="Q35" s="1"/>
      <c r="R35" s="1"/>
    </row>
    <row r="36" spans="1:18" x14ac:dyDescent="0.3">
      <c r="A36" s="1" t="s">
        <v>26</v>
      </c>
      <c r="B36" s="1">
        <v>474.14</v>
      </c>
      <c r="C36" s="1">
        <v>38.83</v>
      </c>
      <c r="D36" s="1">
        <v>35.53</v>
      </c>
      <c r="E36" s="1">
        <v>3.31</v>
      </c>
      <c r="F36" s="1">
        <v>81.709999999999994</v>
      </c>
      <c r="G36" s="1">
        <v>342.74</v>
      </c>
      <c r="H36" s="1">
        <v>149.68</v>
      </c>
      <c r="I36" s="1">
        <v>193.06</v>
      </c>
      <c r="J36" s="1">
        <v>372.2</v>
      </c>
      <c r="K36" s="1">
        <v>11.35</v>
      </c>
      <c r="L36" s="1">
        <v>16.12</v>
      </c>
      <c r="M36" s="1">
        <v>31.57</v>
      </c>
      <c r="N36" s="1">
        <v>31</v>
      </c>
      <c r="O36" s="1">
        <v>1399.67</v>
      </c>
      <c r="P36" s="7">
        <f>(O36-O37)/O37</f>
        <v>0.2444497790580851</v>
      </c>
      <c r="Q36" s="7">
        <f>O36/$O$79</f>
        <v>4.7160186340133414E-2</v>
      </c>
      <c r="R36" s="1">
        <v>274.94</v>
      </c>
    </row>
    <row r="37" spans="1:18" x14ac:dyDescent="0.3">
      <c r="A37" s="1" t="s">
        <v>11</v>
      </c>
      <c r="B37" s="1">
        <v>384.35</v>
      </c>
      <c r="C37" s="1">
        <v>31.56</v>
      </c>
      <c r="D37" s="1">
        <v>31.36</v>
      </c>
      <c r="E37" s="1">
        <v>0.19</v>
      </c>
      <c r="F37" s="1">
        <v>75.63</v>
      </c>
      <c r="G37" s="1">
        <v>239.15</v>
      </c>
      <c r="H37" s="1">
        <v>103.77</v>
      </c>
      <c r="I37" s="1">
        <v>135.38</v>
      </c>
      <c r="J37" s="1">
        <v>330.69</v>
      </c>
      <c r="K37" s="1">
        <v>13.37</v>
      </c>
      <c r="L37" s="1">
        <v>13.94</v>
      </c>
      <c r="M37" s="1">
        <v>23.87</v>
      </c>
      <c r="N37" s="1">
        <v>12.18</v>
      </c>
      <c r="O37" s="1">
        <v>1124.73</v>
      </c>
      <c r="P37" s="1"/>
      <c r="Q37" s="1"/>
      <c r="R37" s="1"/>
    </row>
    <row r="38" spans="1:18" x14ac:dyDescent="0.3">
      <c r="A38" s="1" t="s">
        <v>27</v>
      </c>
      <c r="B38" s="1">
        <v>79.34</v>
      </c>
      <c r="C38" s="1">
        <v>10.33</v>
      </c>
      <c r="D38" s="1">
        <v>10.33</v>
      </c>
      <c r="E38" s="5">
        <v>0</v>
      </c>
      <c r="F38" s="1">
        <v>7.56</v>
      </c>
      <c r="G38" s="1">
        <v>183.79</v>
      </c>
      <c r="H38" s="1">
        <v>53.78</v>
      </c>
      <c r="I38" s="1">
        <v>130.01</v>
      </c>
      <c r="J38" s="1">
        <v>131.41</v>
      </c>
      <c r="K38" s="5">
        <v>0</v>
      </c>
      <c r="L38" s="1">
        <v>1.63</v>
      </c>
      <c r="M38" s="1">
        <v>8.4700000000000006</v>
      </c>
      <c r="N38" s="1">
        <v>3.16</v>
      </c>
      <c r="O38" s="1">
        <v>425.69</v>
      </c>
      <c r="P38" s="7">
        <f>(O38-O39)/O39</f>
        <v>0.27471178320107803</v>
      </c>
      <c r="Q38" s="7">
        <f>O38/$O$79</f>
        <v>1.4343109249416928E-2</v>
      </c>
      <c r="R38" s="1">
        <v>91.74</v>
      </c>
    </row>
    <row r="39" spans="1:18" x14ac:dyDescent="0.3">
      <c r="A39" s="1" t="s">
        <v>11</v>
      </c>
      <c r="B39" s="1">
        <v>101.07</v>
      </c>
      <c r="C39" s="1">
        <v>10.42</v>
      </c>
      <c r="D39" s="1">
        <v>10.42</v>
      </c>
      <c r="E39" s="5">
        <v>0</v>
      </c>
      <c r="F39" s="1">
        <v>6.12</v>
      </c>
      <c r="G39" s="1">
        <v>152.68</v>
      </c>
      <c r="H39" s="1">
        <v>71.64</v>
      </c>
      <c r="I39" s="1">
        <v>81.040000000000006</v>
      </c>
      <c r="J39" s="1">
        <v>53.16</v>
      </c>
      <c r="K39" s="5">
        <v>0</v>
      </c>
      <c r="L39" s="1">
        <v>2.17</v>
      </c>
      <c r="M39" s="1">
        <v>7.38</v>
      </c>
      <c r="N39" s="1">
        <v>0.95</v>
      </c>
      <c r="O39" s="1">
        <v>333.95</v>
      </c>
      <c r="P39" s="1"/>
      <c r="Q39" s="1"/>
      <c r="R39" s="1"/>
    </row>
    <row r="40" spans="1:18" x14ac:dyDescent="0.3">
      <c r="A40" s="1" t="s">
        <v>28</v>
      </c>
      <c r="B40" s="1">
        <v>246.17</v>
      </c>
      <c r="C40" s="1">
        <v>15.95</v>
      </c>
      <c r="D40" s="1">
        <v>15.95</v>
      </c>
      <c r="E40" s="5">
        <v>0</v>
      </c>
      <c r="F40" s="1">
        <v>12.8</v>
      </c>
      <c r="G40" s="1">
        <v>315.57</v>
      </c>
      <c r="H40" s="1">
        <v>145.88</v>
      </c>
      <c r="I40" s="1">
        <v>169.69</v>
      </c>
      <c r="J40" s="1">
        <v>227.15</v>
      </c>
      <c r="K40" s="5">
        <v>0</v>
      </c>
      <c r="L40" s="1">
        <v>8.32</v>
      </c>
      <c r="M40" s="1">
        <v>52.21</v>
      </c>
      <c r="N40" s="1">
        <v>26.3</v>
      </c>
      <c r="O40" s="1">
        <v>904.47</v>
      </c>
      <c r="P40" s="7">
        <f>(O40-O41)/O41</f>
        <v>0.45219401762920858</v>
      </c>
      <c r="Q40" s="7">
        <f>O40/$O$79</f>
        <v>3.0475021783034906E-2</v>
      </c>
      <c r="R40" s="1">
        <v>281.64</v>
      </c>
    </row>
    <row r="41" spans="1:18" x14ac:dyDescent="0.3">
      <c r="A41" s="1" t="s">
        <v>11</v>
      </c>
      <c r="B41" s="1">
        <v>183.19</v>
      </c>
      <c r="C41" s="1">
        <v>11.14</v>
      </c>
      <c r="D41" s="1">
        <v>11.14</v>
      </c>
      <c r="E41" s="5">
        <v>0</v>
      </c>
      <c r="F41" s="1">
        <v>7.93</v>
      </c>
      <c r="G41" s="1">
        <v>137.56</v>
      </c>
      <c r="H41" s="1">
        <v>64.58</v>
      </c>
      <c r="I41" s="1">
        <v>72.98</v>
      </c>
      <c r="J41" s="1">
        <v>185.35</v>
      </c>
      <c r="K41" s="5">
        <v>0</v>
      </c>
      <c r="L41" s="1">
        <v>34.6</v>
      </c>
      <c r="M41" s="1">
        <v>45.37</v>
      </c>
      <c r="N41" s="1">
        <v>17.690000000000001</v>
      </c>
      <c r="O41" s="1">
        <v>622.83000000000004</v>
      </c>
      <c r="P41" s="1"/>
      <c r="Q41" s="1"/>
      <c r="R41" s="1"/>
    </row>
    <row r="42" spans="1:18" x14ac:dyDescent="0.3">
      <c r="A42" s="1" t="s">
        <v>29</v>
      </c>
      <c r="B42" s="1">
        <v>10.85</v>
      </c>
      <c r="C42" s="1">
        <v>0.15</v>
      </c>
      <c r="D42" s="1">
        <v>0.15</v>
      </c>
      <c r="E42" s="5">
        <v>0</v>
      </c>
      <c r="F42" s="1">
        <v>1.87</v>
      </c>
      <c r="G42" s="1">
        <v>195.61</v>
      </c>
      <c r="H42" s="1">
        <v>44.94</v>
      </c>
      <c r="I42" s="1">
        <v>150.66999999999999</v>
      </c>
      <c r="J42" s="1">
        <v>0.18</v>
      </c>
      <c r="K42" s="5">
        <v>0</v>
      </c>
      <c r="L42" s="1">
        <v>0.86</v>
      </c>
      <c r="M42" s="1">
        <v>8.4700000000000006</v>
      </c>
      <c r="N42" s="1">
        <v>1.25</v>
      </c>
      <c r="O42" s="1">
        <v>219.24</v>
      </c>
      <c r="P42" s="7">
        <f>(O42-O43)/O43</f>
        <v>0.40179028132992328</v>
      </c>
      <c r="Q42" s="7">
        <f>O42/$O$79</f>
        <v>7.3870264085183291E-3</v>
      </c>
      <c r="R42" s="1">
        <v>62.84</v>
      </c>
    </row>
    <row r="43" spans="1:18" x14ac:dyDescent="0.3">
      <c r="A43" s="1" t="s">
        <v>11</v>
      </c>
      <c r="B43" s="1">
        <v>8.82</v>
      </c>
      <c r="C43" s="1">
        <v>0.5</v>
      </c>
      <c r="D43" s="1">
        <v>0.5</v>
      </c>
      <c r="E43" s="5">
        <v>0</v>
      </c>
      <c r="F43" s="1">
        <v>1.63</v>
      </c>
      <c r="G43" s="1">
        <v>137.47999999999999</v>
      </c>
      <c r="H43" s="1">
        <v>30.69</v>
      </c>
      <c r="I43" s="1">
        <v>106.79</v>
      </c>
      <c r="J43" s="1">
        <v>0.34</v>
      </c>
      <c r="K43" s="5">
        <v>0</v>
      </c>
      <c r="L43" s="1">
        <v>0.48</v>
      </c>
      <c r="M43" s="1">
        <v>6.32</v>
      </c>
      <c r="N43" s="1">
        <v>0.83</v>
      </c>
      <c r="O43" s="1">
        <v>156.4</v>
      </c>
      <c r="P43" s="1"/>
      <c r="Q43" s="1"/>
      <c r="R43" s="1"/>
    </row>
    <row r="44" spans="1:18" x14ac:dyDescent="0.3">
      <c r="A44" s="1" t="s">
        <v>30</v>
      </c>
      <c r="B44" s="1">
        <v>533.29</v>
      </c>
      <c r="C44" s="1">
        <v>109.46</v>
      </c>
      <c r="D44" s="1">
        <v>110.06</v>
      </c>
      <c r="E44" s="1">
        <v>-0.6</v>
      </c>
      <c r="F44" s="1">
        <v>21.1</v>
      </c>
      <c r="G44" s="1">
        <v>574.38</v>
      </c>
      <c r="H44" s="1">
        <v>266</v>
      </c>
      <c r="I44" s="1">
        <v>308.38</v>
      </c>
      <c r="J44" s="1">
        <v>231.9</v>
      </c>
      <c r="K44" s="1">
        <v>24.67</v>
      </c>
      <c r="L44" s="1">
        <v>190.11</v>
      </c>
      <c r="M44" s="1">
        <v>13.64</v>
      </c>
      <c r="N44" s="1">
        <v>41.63</v>
      </c>
      <c r="O44" s="1">
        <v>1740.18</v>
      </c>
      <c r="P44" s="7">
        <f>(O44-O45)/O45</f>
        <v>0.11341591380236991</v>
      </c>
      <c r="Q44" s="7">
        <f>O44/$O$79</f>
        <v>5.8633258600508234E-2</v>
      </c>
      <c r="R44" s="1">
        <v>177.26</v>
      </c>
    </row>
    <row r="45" spans="1:18" x14ac:dyDescent="0.3">
      <c r="A45" s="1" t="s">
        <v>11</v>
      </c>
      <c r="B45" s="1">
        <v>493</v>
      </c>
      <c r="C45" s="1">
        <v>96.97</v>
      </c>
      <c r="D45" s="1">
        <v>96.97</v>
      </c>
      <c r="E45" s="1">
        <v>0</v>
      </c>
      <c r="F45" s="1">
        <v>21.27</v>
      </c>
      <c r="G45" s="1">
        <v>567.62</v>
      </c>
      <c r="H45" s="1">
        <v>236.16</v>
      </c>
      <c r="I45" s="1">
        <v>331.46</v>
      </c>
      <c r="J45" s="1">
        <v>228.26</v>
      </c>
      <c r="K45" s="1">
        <v>2.99</v>
      </c>
      <c r="L45" s="1">
        <v>102.67</v>
      </c>
      <c r="M45" s="1">
        <v>22.9</v>
      </c>
      <c r="N45" s="1">
        <v>27.24</v>
      </c>
      <c r="O45" s="1">
        <v>1562.92</v>
      </c>
      <c r="P45" s="1"/>
      <c r="Q45" s="1"/>
      <c r="R45" s="1"/>
    </row>
    <row r="46" spans="1:18" x14ac:dyDescent="0.3">
      <c r="A46" s="1" t="s">
        <v>31</v>
      </c>
      <c r="B46" s="1">
        <v>791.67</v>
      </c>
      <c r="C46" s="1">
        <v>120.09</v>
      </c>
      <c r="D46" s="1">
        <v>57.49</v>
      </c>
      <c r="E46" s="1">
        <v>62.6</v>
      </c>
      <c r="F46" s="1">
        <v>67.709999999999994</v>
      </c>
      <c r="G46" s="1">
        <v>691.4</v>
      </c>
      <c r="H46" s="1">
        <v>243.82</v>
      </c>
      <c r="I46" s="1">
        <v>447.58</v>
      </c>
      <c r="J46" s="1">
        <v>3216.88</v>
      </c>
      <c r="K46" s="1">
        <v>27.74</v>
      </c>
      <c r="L46" s="1">
        <v>35.04</v>
      </c>
      <c r="M46" s="1">
        <v>49.02</v>
      </c>
      <c r="N46" s="1">
        <v>259.48</v>
      </c>
      <c r="O46" s="1">
        <v>5259.03</v>
      </c>
      <c r="P46" s="7">
        <f>(O46-O47)/O47</f>
        <v>3.9292913323584033E-2</v>
      </c>
      <c r="Q46" s="7">
        <f>O46/$O$79</f>
        <v>0.17719664975912308</v>
      </c>
      <c r="R46" s="1">
        <v>198.83</v>
      </c>
    </row>
    <row r="47" spans="1:18" x14ac:dyDescent="0.3">
      <c r="A47" s="1" t="s">
        <v>11</v>
      </c>
      <c r="B47" s="1">
        <v>802.69</v>
      </c>
      <c r="C47" s="1">
        <v>133.01</v>
      </c>
      <c r="D47" s="1">
        <v>58.75</v>
      </c>
      <c r="E47" s="1">
        <v>74.260000000000005</v>
      </c>
      <c r="F47" s="1">
        <v>169.44</v>
      </c>
      <c r="G47" s="1">
        <v>650.01</v>
      </c>
      <c r="H47" s="1">
        <v>251.68</v>
      </c>
      <c r="I47" s="1">
        <v>398.34</v>
      </c>
      <c r="J47" s="1">
        <v>2954.22</v>
      </c>
      <c r="K47" s="1">
        <v>62.29</v>
      </c>
      <c r="L47" s="1">
        <v>43.68</v>
      </c>
      <c r="M47" s="1">
        <v>44.63</v>
      </c>
      <c r="N47" s="1">
        <v>200.22</v>
      </c>
      <c r="O47" s="1">
        <v>5060.2</v>
      </c>
      <c r="P47" s="1"/>
      <c r="Q47" s="1"/>
      <c r="R47" s="1"/>
    </row>
    <row r="48" spans="1:18" x14ac:dyDescent="0.3">
      <c r="A48" s="1" t="s">
        <v>32</v>
      </c>
      <c r="B48" s="1">
        <v>290.95</v>
      </c>
      <c r="C48" s="1">
        <v>64.23</v>
      </c>
      <c r="D48" s="1">
        <v>33.71</v>
      </c>
      <c r="E48" s="1">
        <v>30.52</v>
      </c>
      <c r="F48" s="1">
        <v>45.71</v>
      </c>
      <c r="G48" s="1">
        <v>328.37</v>
      </c>
      <c r="H48" s="1">
        <v>103.22</v>
      </c>
      <c r="I48" s="1">
        <v>225.16</v>
      </c>
      <c r="J48" s="1">
        <v>630.57000000000005</v>
      </c>
      <c r="K48" s="1">
        <v>6.43</v>
      </c>
      <c r="L48" s="1">
        <v>13.99</v>
      </c>
      <c r="M48" s="1">
        <v>303.37</v>
      </c>
      <c r="N48" s="1">
        <v>-3.56</v>
      </c>
      <c r="O48" s="1">
        <v>1680.07</v>
      </c>
      <c r="P48" s="7">
        <f>(O48-O49)/O49</f>
        <v>9.4144616446652868E-2</v>
      </c>
      <c r="Q48" s="7">
        <f>O48/$O$79</f>
        <v>5.6607924914063988E-2</v>
      </c>
      <c r="R48" s="1">
        <v>144.56</v>
      </c>
    </row>
    <row r="49" spans="1:18" x14ac:dyDescent="0.3">
      <c r="A49" s="1" t="s">
        <v>11</v>
      </c>
      <c r="B49" s="1">
        <v>286.12</v>
      </c>
      <c r="C49" s="1">
        <v>52.71</v>
      </c>
      <c r="D49" s="1">
        <v>32.049999999999997</v>
      </c>
      <c r="E49" s="1">
        <v>20.66</v>
      </c>
      <c r="F49" s="1">
        <v>45.93</v>
      </c>
      <c r="G49" s="1">
        <v>259.38</v>
      </c>
      <c r="H49" s="1">
        <v>78.650000000000006</v>
      </c>
      <c r="I49" s="1">
        <v>180.73</v>
      </c>
      <c r="J49" s="1">
        <v>646.23</v>
      </c>
      <c r="K49" s="1">
        <v>4.63</v>
      </c>
      <c r="L49" s="1">
        <v>13.26</v>
      </c>
      <c r="M49" s="1">
        <v>184.66</v>
      </c>
      <c r="N49" s="1">
        <v>42.59</v>
      </c>
      <c r="O49" s="1">
        <v>1535.51</v>
      </c>
      <c r="P49" s="1"/>
      <c r="Q49" s="1"/>
      <c r="R49" s="1"/>
    </row>
    <row r="50" spans="1:18" x14ac:dyDescent="0.3">
      <c r="A50" s="1" t="s">
        <v>33</v>
      </c>
      <c r="B50" s="1">
        <v>206.24</v>
      </c>
      <c r="C50" s="1">
        <v>35.450000000000003</v>
      </c>
      <c r="D50" s="1">
        <v>24.9</v>
      </c>
      <c r="E50" s="1">
        <v>10.55</v>
      </c>
      <c r="F50" s="1">
        <v>42.82</v>
      </c>
      <c r="G50" s="1">
        <v>562.74</v>
      </c>
      <c r="H50" s="1">
        <v>171.04</v>
      </c>
      <c r="I50" s="1">
        <v>391.7</v>
      </c>
      <c r="J50" s="1">
        <v>1060.53</v>
      </c>
      <c r="K50" s="1">
        <v>1.73</v>
      </c>
      <c r="L50" s="1">
        <v>19.61</v>
      </c>
      <c r="M50" s="1">
        <v>37.299999999999997</v>
      </c>
      <c r="N50" s="1">
        <v>57.05</v>
      </c>
      <c r="O50" s="1">
        <v>2023.47</v>
      </c>
      <c r="P50" s="7">
        <f>(O50-O51)/O51</f>
        <v>0.11032643587337643</v>
      </c>
      <c r="Q50" s="7">
        <f>O50/$O$79</f>
        <v>6.8178372226074549E-2</v>
      </c>
      <c r="R50" s="1">
        <v>201.06</v>
      </c>
    </row>
    <row r="51" spans="1:18" x14ac:dyDescent="0.3">
      <c r="A51" s="1" t="s">
        <v>11</v>
      </c>
      <c r="B51" s="1">
        <v>195.76</v>
      </c>
      <c r="C51" s="1">
        <v>29.69</v>
      </c>
      <c r="D51" s="1">
        <v>23.97</v>
      </c>
      <c r="E51" s="1">
        <v>5.72</v>
      </c>
      <c r="F51" s="1">
        <v>38.6</v>
      </c>
      <c r="G51" s="1">
        <v>423.6</v>
      </c>
      <c r="H51" s="1">
        <v>126.34</v>
      </c>
      <c r="I51" s="1">
        <v>297.26</v>
      </c>
      <c r="J51" s="1">
        <v>1036.71</v>
      </c>
      <c r="K51" s="1">
        <v>8.3699999999999992</v>
      </c>
      <c r="L51" s="1">
        <v>20.91</v>
      </c>
      <c r="M51" s="1">
        <v>25.32</v>
      </c>
      <c r="N51" s="1">
        <v>43.45</v>
      </c>
      <c r="O51" s="1">
        <v>1822.41</v>
      </c>
      <c r="P51" s="1"/>
      <c r="Q51" s="1"/>
      <c r="R51" s="1"/>
    </row>
    <row r="52" spans="1:18" x14ac:dyDescent="0.3">
      <c r="A52" s="1" t="s">
        <v>34</v>
      </c>
      <c r="B52" s="1">
        <v>73.66</v>
      </c>
      <c r="C52" s="1">
        <v>8.07</v>
      </c>
      <c r="D52" s="1">
        <v>6.53</v>
      </c>
      <c r="E52" s="1">
        <v>1.55</v>
      </c>
      <c r="F52" s="1">
        <v>1.7</v>
      </c>
      <c r="G52" s="1">
        <v>152.47999999999999</v>
      </c>
      <c r="H52" s="1">
        <v>70.56</v>
      </c>
      <c r="I52" s="1">
        <v>81.93</v>
      </c>
      <c r="J52" s="1">
        <v>61.62</v>
      </c>
      <c r="K52" s="1">
        <v>0</v>
      </c>
      <c r="L52" s="1">
        <v>3.03</v>
      </c>
      <c r="M52" s="1">
        <v>30.14</v>
      </c>
      <c r="N52" s="1">
        <v>81.489999999999995</v>
      </c>
      <c r="O52" s="1">
        <v>412.21</v>
      </c>
      <c r="P52" s="7">
        <f>(O52-O53)/O53</f>
        <v>0.17361842667198121</v>
      </c>
      <c r="Q52" s="7">
        <f>O52/$O$79</f>
        <v>1.3888916967046798E-2</v>
      </c>
      <c r="R52" s="1">
        <v>60.98</v>
      </c>
    </row>
    <row r="53" spans="1:18" x14ac:dyDescent="0.3">
      <c r="A53" s="1" t="s">
        <v>11</v>
      </c>
      <c r="B53" s="1">
        <v>60.07</v>
      </c>
      <c r="C53" s="1">
        <v>5.92</v>
      </c>
      <c r="D53" s="1">
        <v>3.59</v>
      </c>
      <c r="E53" s="1">
        <v>2.33</v>
      </c>
      <c r="F53" s="1">
        <v>1.46</v>
      </c>
      <c r="G53" s="1">
        <v>109.62</v>
      </c>
      <c r="H53" s="1">
        <v>50.35</v>
      </c>
      <c r="I53" s="1">
        <v>59.27</v>
      </c>
      <c r="J53" s="1">
        <v>78.010000000000005</v>
      </c>
      <c r="K53" s="1">
        <v>0</v>
      </c>
      <c r="L53" s="1">
        <v>2.77</v>
      </c>
      <c r="M53" s="1">
        <v>33.090000000000003</v>
      </c>
      <c r="N53" s="1">
        <v>60.29</v>
      </c>
      <c r="O53" s="1">
        <v>351.23</v>
      </c>
      <c r="P53" s="1"/>
      <c r="Q53" s="1"/>
      <c r="R53" s="1"/>
    </row>
    <row r="54" spans="1:18" x14ac:dyDescent="0.3">
      <c r="A54" s="3" t="s">
        <v>35</v>
      </c>
      <c r="B54" s="11">
        <f t="shared" ref="B54:O55" si="0">SUM(B4+B6+B8+B10+B12+B14+B16+B18+B20+B22+B24+B26+B28+B30+B32+B34+B36+B38+B40+B42+B44+B46+B48+B50+B52)</f>
        <v>5610.5699999999988</v>
      </c>
      <c r="C54" s="11">
        <f t="shared" si="0"/>
        <v>825.10000000000014</v>
      </c>
      <c r="D54" s="11">
        <f t="shared" si="0"/>
        <v>666.62</v>
      </c>
      <c r="E54" s="11">
        <f t="shared" si="0"/>
        <v>158.47000000000003</v>
      </c>
      <c r="F54" s="11">
        <f t="shared" si="0"/>
        <v>588.58000000000015</v>
      </c>
      <c r="G54" s="11">
        <f t="shared" si="0"/>
        <v>7082.0599999999977</v>
      </c>
      <c r="H54" s="11">
        <f t="shared" si="0"/>
        <v>3070.16</v>
      </c>
      <c r="I54" s="11">
        <f t="shared" si="0"/>
        <v>4011.9299999999994</v>
      </c>
      <c r="J54" s="11">
        <f t="shared" si="0"/>
        <v>9948.3000000000011</v>
      </c>
      <c r="K54" s="11">
        <f t="shared" si="0"/>
        <v>108.11999999999999</v>
      </c>
      <c r="L54" s="11">
        <f t="shared" si="0"/>
        <v>821.94999999999993</v>
      </c>
      <c r="M54" s="11">
        <f t="shared" si="0"/>
        <v>791.9799999999999</v>
      </c>
      <c r="N54" s="11">
        <f t="shared" si="0"/>
        <v>1142.23</v>
      </c>
      <c r="O54" s="11">
        <f t="shared" si="0"/>
        <v>26918.91</v>
      </c>
      <c r="P54" s="6">
        <f>(O54-O55)/O55</f>
        <v>0.15300113677151769</v>
      </c>
      <c r="Q54" s="6">
        <f>O54/$O$79</f>
        <v>0.9070000869299768</v>
      </c>
      <c r="R54" s="11">
        <f t="shared" ref="R54" si="1">SUM(R4+R6+R8+R10+R12+R14+R16+R18+R20+R22+R24+R26+R28+R30+R32+R34+R36+R38+R40+R42+R44+R46+R48+R50+R52)</f>
        <v>3572.0899999999997</v>
      </c>
    </row>
    <row r="55" spans="1:18" x14ac:dyDescent="0.3">
      <c r="A55" s="1" t="s">
        <v>36</v>
      </c>
      <c r="B55" s="12">
        <f t="shared" si="0"/>
        <v>4975.66</v>
      </c>
      <c r="C55" s="12">
        <f t="shared" si="0"/>
        <v>741.61</v>
      </c>
      <c r="D55" s="12">
        <f t="shared" si="0"/>
        <v>626.20000000000005</v>
      </c>
      <c r="E55" s="12">
        <f t="shared" si="0"/>
        <v>115.41</v>
      </c>
      <c r="F55" s="12">
        <f t="shared" si="0"/>
        <v>690.72</v>
      </c>
      <c r="G55" s="12">
        <f t="shared" si="0"/>
        <v>5984.97</v>
      </c>
      <c r="H55" s="12">
        <f t="shared" si="0"/>
        <v>2483.0100000000002</v>
      </c>
      <c r="I55" s="12">
        <f t="shared" si="0"/>
        <v>3501.9600000000005</v>
      </c>
      <c r="J55" s="12">
        <f t="shared" si="0"/>
        <v>8721.4299999999985</v>
      </c>
      <c r="K55" s="12">
        <f t="shared" si="0"/>
        <v>127.61</v>
      </c>
      <c r="L55" s="12">
        <f t="shared" si="0"/>
        <v>622.47</v>
      </c>
      <c r="M55" s="12">
        <f t="shared" si="0"/>
        <v>646.63</v>
      </c>
      <c r="N55" s="12">
        <f t="shared" si="0"/>
        <v>835.72</v>
      </c>
      <c r="O55" s="12">
        <f t="shared" si="0"/>
        <v>23346.819999999996</v>
      </c>
      <c r="P55" s="1"/>
      <c r="Q55" s="1"/>
      <c r="R55" s="1"/>
    </row>
    <row r="56" spans="1:18" x14ac:dyDescent="0.3">
      <c r="A56" s="3" t="s">
        <v>37</v>
      </c>
      <c r="B56" s="6">
        <f t="shared" ref="B56:O56" si="2">(B54-B55)/B55</f>
        <v>0.12760317224247616</v>
      </c>
      <c r="C56" s="6">
        <f t="shared" si="2"/>
        <v>0.1125793880880788</v>
      </c>
      <c r="D56" s="6">
        <f t="shared" si="2"/>
        <v>6.4548067709996743E-2</v>
      </c>
      <c r="E56" s="6">
        <f t="shared" si="2"/>
        <v>0.3731045836582621</v>
      </c>
      <c r="F56" s="6">
        <f t="shared" si="2"/>
        <v>-0.14787468149177652</v>
      </c>
      <c r="G56" s="6">
        <f t="shared" si="2"/>
        <v>0.18330751866759523</v>
      </c>
      <c r="H56" s="6">
        <f t="shared" si="2"/>
        <v>0.23646702993544108</v>
      </c>
      <c r="I56" s="6">
        <f t="shared" si="2"/>
        <v>0.14562416475345202</v>
      </c>
      <c r="J56" s="6">
        <f t="shared" si="2"/>
        <v>0.14067303183078955</v>
      </c>
      <c r="K56" s="6">
        <f t="shared" si="2"/>
        <v>-0.15273097719614456</v>
      </c>
      <c r="L56" s="6">
        <f t="shared" si="2"/>
        <v>0.32046524330489806</v>
      </c>
      <c r="M56" s="6">
        <f t="shared" si="2"/>
        <v>0.22478078653944281</v>
      </c>
      <c r="N56" s="6">
        <f t="shared" si="2"/>
        <v>0.36676159479251419</v>
      </c>
      <c r="O56" s="6">
        <f t="shared" si="2"/>
        <v>0.15300113677151769</v>
      </c>
      <c r="P56" s="1"/>
      <c r="Q56" s="1"/>
      <c r="R56" s="1"/>
    </row>
    <row r="57" spans="1:18" x14ac:dyDescent="0.3">
      <c r="A57" s="3" t="s">
        <v>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3">
      <c r="A58" s="1" t="s">
        <v>39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1">
        <v>434.7</v>
      </c>
      <c r="K58" s="5">
        <v>0</v>
      </c>
      <c r="L58" s="5">
        <v>0</v>
      </c>
      <c r="M58" s="1">
        <v>9.5</v>
      </c>
      <c r="N58" s="5">
        <v>0</v>
      </c>
      <c r="O58" s="1">
        <v>444.2</v>
      </c>
      <c r="P58" s="7">
        <f>(O58-O59)/O59</f>
        <v>0.24733235987869254</v>
      </c>
      <c r="Q58" s="7">
        <f>O58/$O$79</f>
        <v>1.4966781292938523E-2</v>
      </c>
      <c r="R58" s="1">
        <v>88.08</v>
      </c>
    </row>
    <row r="59" spans="1:18" x14ac:dyDescent="0.3">
      <c r="A59" s="1" t="s">
        <v>11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1">
        <v>349.83</v>
      </c>
      <c r="K59" s="5">
        <v>0</v>
      </c>
      <c r="L59" s="5">
        <v>0</v>
      </c>
      <c r="M59" s="1">
        <v>6.29</v>
      </c>
      <c r="N59" s="5">
        <v>0</v>
      </c>
      <c r="O59" s="1">
        <v>356.12</v>
      </c>
      <c r="P59" s="1"/>
      <c r="Q59" s="1"/>
      <c r="R59" s="1"/>
    </row>
    <row r="60" spans="1:18" x14ac:dyDescent="0.3">
      <c r="A60" s="1" t="s">
        <v>40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1">
        <v>339.91</v>
      </c>
      <c r="K60" s="5">
        <v>0</v>
      </c>
      <c r="L60" s="5">
        <v>0</v>
      </c>
      <c r="M60" s="1">
        <v>17.690000000000001</v>
      </c>
      <c r="N60" s="5">
        <v>0</v>
      </c>
      <c r="O60" s="1">
        <v>357.6</v>
      </c>
      <c r="P60" s="7">
        <f>(O60-O61)/O61</f>
        <v>0.3681753835558787</v>
      </c>
      <c r="Q60" s="7">
        <f>O60/$O$79</f>
        <v>1.2048899122815884E-2</v>
      </c>
      <c r="R60" s="1">
        <v>96.23</v>
      </c>
    </row>
    <row r="61" spans="1:18" x14ac:dyDescent="0.3">
      <c r="A61" s="1" t="s">
        <v>11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1">
        <v>239.62</v>
      </c>
      <c r="K61" s="5">
        <v>0</v>
      </c>
      <c r="L61" s="5">
        <v>0</v>
      </c>
      <c r="M61" s="1">
        <v>21.75</v>
      </c>
      <c r="N61" s="5">
        <v>0</v>
      </c>
      <c r="O61" s="1">
        <v>261.37</v>
      </c>
      <c r="P61" s="1"/>
      <c r="Q61" s="1"/>
      <c r="R61" s="1"/>
    </row>
    <row r="62" spans="1:18" x14ac:dyDescent="0.3">
      <c r="A62" s="1" t="s">
        <v>41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1">
        <v>651.73</v>
      </c>
      <c r="K62" s="5">
        <v>0</v>
      </c>
      <c r="L62" s="5">
        <v>0</v>
      </c>
      <c r="M62" s="1">
        <v>14.64</v>
      </c>
      <c r="N62" s="5">
        <v>0</v>
      </c>
      <c r="O62" s="1">
        <v>666.37</v>
      </c>
      <c r="P62" s="7">
        <f>(O62-O63)/O63</f>
        <v>0.31415780858658571</v>
      </c>
      <c r="Q62" s="7">
        <f>O62/$O$79</f>
        <v>2.2452530504672316E-2</v>
      </c>
      <c r="R62" s="1">
        <v>159.30000000000001</v>
      </c>
    </row>
    <row r="63" spans="1:18" x14ac:dyDescent="0.3">
      <c r="A63" s="1" t="s">
        <v>11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1">
        <v>489.66</v>
      </c>
      <c r="K63" s="5">
        <v>0</v>
      </c>
      <c r="L63" s="5">
        <v>0</v>
      </c>
      <c r="M63" s="1">
        <v>17.41</v>
      </c>
      <c r="N63" s="5">
        <v>0</v>
      </c>
      <c r="O63" s="1">
        <v>507.07</v>
      </c>
      <c r="P63" s="1"/>
      <c r="Q63" s="1"/>
      <c r="R63" s="1"/>
    </row>
    <row r="64" spans="1:18" x14ac:dyDescent="0.3">
      <c r="A64" s="1" t="s">
        <v>42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1">
        <v>158.66999999999999</v>
      </c>
      <c r="K64" s="5">
        <v>0</v>
      </c>
      <c r="L64" s="5">
        <v>0</v>
      </c>
      <c r="M64" s="1">
        <v>2.5499999999999998</v>
      </c>
      <c r="N64" s="5">
        <v>0</v>
      </c>
      <c r="O64" s="1">
        <v>161.22</v>
      </c>
      <c r="P64" s="7">
        <f>(O64-O65)/O65</f>
        <v>0.18231152830742139</v>
      </c>
      <c r="Q64" s="7">
        <f>O64/$O$79</f>
        <v>5.4321127421151473E-3</v>
      </c>
      <c r="R64" s="1">
        <v>24.86</v>
      </c>
    </row>
    <row r="65" spans="1:19" x14ac:dyDescent="0.3">
      <c r="A65" s="1" t="s">
        <v>11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1">
        <v>134.22999999999999</v>
      </c>
      <c r="K65" s="5">
        <v>0</v>
      </c>
      <c r="L65" s="5">
        <v>0</v>
      </c>
      <c r="M65" s="1">
        <v>2.13</v>
      </c>
      <c r="N65" s="5">
        <v>0</v>
      </c>
      <c r="O65" s="1">
        <v>136.36000000000001</v>
      </c>
      <c r="P65" s="1"/>
      <c r="Q65" s="1"/>
      <c r="R65" s="1"/>
    </row>
    <row r="66" spans="1:19" x14ac:dyDescent="0.3">
      <c r="A66" s="1" t="s">
        <v>43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1">
        <v>1003.41</v>
      </c>
      <c r="K66" s="5">
        <v>0</v>
      </c>
      <c r="L66" s="5">
        <v>0</v>
      </c>
      <c r="M66" s="1">
        <v>10.130000000000001</v>
      </c>
      <c r="N66" s="1">
        <v>0.04</v>
      </c>
      <c r="O66" s="1">
        <v>1013.58</v>
      </c>
      <c r="P66" s="7">
        <f>(O66-O67)/O67</f>
        <v>0.23089440767502578</v>
      </c>
      <c r="Q66" s="7">
        <f>O66/$O$79</f>
        <v>3.4151351154652475E-2</v>
      </c>
      <c r="R66" s="1">
        <v>190.13</v>
      </c>
    </row>
    <row r="67" spans="1:19" x14ac:dyDescent="0.3">
      <c r="A67" s="1" t="s">
        <v>11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1">
        <v>812.92</v>
      </c>
      <c r="K67" s="5">
        <v>0</v>
      </c>
      <c r="L67" s="5">
        <v>0</v>
      </c>
      <c r="M67" s="1">
        <v>10.53</v>
      </c>
      <c r="N67" s="5">
        <v>0</v>
      </c>
      <c r="O67" s="1">
        <v>823.45</v>
      </c>
      <c r="P67" s="1"/>
      <c r="Q67" s="1"/>
      <c r="R67" s="1"/>
    </row>
    <row r="68" spans="1:19" x14ac:dyDescent="0.3">
      <c r="A68" s="3" t="s">
        <v>44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f t="shared" ref="J68" si="3">SUM(J58+J60+J62+J64+J66)</f>
        <v>2588.42</v>
      </c>
      <c r="K68" s="4">
        <v>0</v>
      </c>
      <c r="L68" s="4">
        <v>0</v>
      </c>
      <c r="M68" s="4">
        <f t="shared" ref="M68:O68" si="4">SUM(M58+M60+M62+M64+M66)</f>
        <v>54.51</v>
      </c>
      <c r="N68" s="4">
        <f t="shared" si="4"/>
        <v>0.04</v>
      </c>
      <c r="O68" s="4">
        <f t="shared" si="4"/>
        <v>2642.9700000000003</v>
      </c>
      <c r="P68" s="7">
        <f>(O68-O69)/O69</f>
        <v>0.26799464586421817</v>
      </c>
      <c r="Q68" s="7">
        <f>O68/$O$79</f>
        <v>8.9051674817194351E-2</v>
      </c>
      <c r="R68" s="4">
        <f t="shared" ref="R68" si="5">SUM(R58+R60+R62+R64+R66)</f>
        <v>558.6</v>
      </c>
    </row>
    <row r="69" spans="1:19" x14ac:dyDescent="0.3">
      <c r="A69" s="1" t="s">
        <v>36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f t="shared" ref="J69" si="6">SUM(J59+J61+J63+J65+J67)</f>
        <v>2026.2600000000002</v>
      </c>
      <c r="K69" s="5">
        <v>0</v>
      </c>
      <c r="L69" s="5">
        <v>0</v>
      </c>
      <c r="M69" s="5">
        <f t="shared" ref="M69" si="7">SUM(M59+M61+M63+M65+M67)</f>
        <v>58.110000000000007</v>
      </c>
      <c r="N69" s="5">
        <v>0</v>
      </c>
      <c r="O69" s="5">
        <f t="shared" ref="O69" si="8">SUM(O59+O61+O63+O65+O67)</f>
        <v>2084.37</v>
      </c>
      <c r="P69" s="1"/>
      <c r="Q69" s="1"/>
      <c r="R69" s="1"/>
    </row>
    <row r="70" spans="1:19" x14ac:dyDescent="0.3">
      <c r="A70" s="3" t="s">
        <v>37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6">
        <f>(J68-J69)/J69</f>
        <v>0.2774372489216585</v>
      </c>
      <c r="K70" s="4">
        <v>0</v>
      </c>
      <c r="L70" s="4">
        <v>0</v>
      </c>
      <c r="M70" s="6">
        <f>(M68-M69)/M69</f>
        <v>-6.1951471347444644E-2</v>
      </c>
      <c r="N70" s="4">
        <v>0</v>
      </c>
      <c r="O70" s="6">
        <f>(O68-O69)/O69</f>
        <v>0.26799464586421817</v>
      </c>
      <c r="P70" s="3"/>
      <c r="Q70" s="3"/>
      <c r="R70" s="3"/>
    </row>
    <row r="71" spans="1:19" x14ac:dyDescent="0.3">
      <c r="A71" s="3" t="s">
        <v>55</v>
      </c>
      <c r="B71" s="5"/>
      <c r="C71" s="5"/>
      <c r="D71" s="5"/>
      <c r="E71" s="5"/>
      <c r="F71" s="5"/>
      <c r="G71" s="5"/>
      <c r="H71" s="5"/>
      <c r="I71" s="5"/>
      <c r="J71" s="1"/>
      <c r="K71" s="5"/>
      <c r="L71" s="5"/>
      <c r="M71" s="1"/>
      <c r="N71" s="1"/>
      <c r="O71" s="1"/>
      <c r="P71" s="1"/>
      <c r="Q71" s="1"/>
      <c r="R71" s="1"/>
    </row>
    <row r="72" spans="1:19" x14ac:dyDescent="0.3">
      <c r="A72" s="1" t="s">
        <v>56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1">
        <v>31.04</v>
      </c>
      <c r="O72" s="1">
        <v>31.04</v>
      </c>
      <c r="P72" s="7">
        <f>(O72-O73)/O73</f>
        <v>-0.7331269882211332</v>
      </c>
      <c r="Q72" s="7">
        <f>O72/$O$79</f>
        <v>1.0458552258730566E-3</v>
      </c>
      <c r="R72" s="1">
        <v>-85.27</v>
      </c>
    </row>
    <row r="73" spans="1:19" x14ac:dyDescent="0.3">
      <c r="A73" s="1" t="s">
        <v>11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1">
        <v>116.31</v>
      </c>
      <c r="O73" s="1">
        <v>116.31</v>
      </c>
      <c r="P73" s="1"/>
      <c r="Q73" s="1"/>
      <c r="R73" s="1"/>
    </row>
    <row r="74" spans="1:19" x14ac:dyDescent="0.3">
      <c r="A74" s="1" t="s">
        <v>57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1">
        <v>86.14</v>
      </c>
      <c r="O74" s="1">
        <v>86.14</v>
      </c>
      <c r="P74" s="7">
        <f>(O74-O75)/O75</f>
        <v>0.25531914893617014</v>
      </c>
      <c r="Q74" s="7">
        <f>O74/$O$79</f>
        <v>2.9023830269557052E-3</v>
      </c>
      <c r="R74" s="1">
        <v>17.52</v>
      </c>
    </row>
    <row r="75" spans="1:19" x14ac:dyDescent="0.3">
      <c r="A75" s="1" t="s">
        <v>11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1">
        <v>68.62</v>
      </c>
      <c r="O75" s="1">
        <v>68.62</v>
      </c>
      <c r="P75" s="1"/>
      <c r="Q75" s="1"/>
      <c r="R75" s="1"/>
    </row>
    <row r="76" spans="1:19" x14ac:dyDescent="0.3">
      <c r="A76" s="3" t="s">
        <v>58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f>SUM(N72+N74)</f>
        <v>117.18</v>
      </c>
      <c r="O76" s="4">
        <f>SUM(O72+O74)</f>
        <v>117.18</v>
      </c>
      <c r="P76" s="7">
        <f>(O76-O77)/O77</f>
        <v>-0.36635483696533822</v>
      </c>
      <c r="Q76" s="7">
        <f>O76/$O$79</f>
        <v>3.948238252828762E-3</v>
      </c>
      <c r="R76" s="3">
        <v>-67.75</v>
      </c>
    </row>
    <row r="77" spans="1:19" x14ac:dyDescent="0.3">
      <c r="A77" s="1" t="s">
        <v>36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f>+SUM(N73+N75)</f>
        <v>184.93</v>
      </c>
      <c r="O77" s="5">
        <f>+SUM(O73+O75)</f>
        <v>184.93</v>
      </c>
      <c r="P77" s="1"/>
      <c r="Q77" s="1"/>
      <c r="R77" s="1"/>
    </row>
    <row r="78" spans="1:19" x14ac:dyDescent="0.3">
      <c r="A78" s="3" t="s">
        <v>37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/>
      <c r="K78" s="4"/>
      <c r="L78" s="4"/>
      <c r="M78" s="4"/>
      <c r="N78" s="6">
        <f>(N76-N77)/N77</f>
        <v>-0.36635483696533822</v>
      </c>
      <c r="O78" s="6">
        <f>(O76-O77)/O77</f>
        <v>-0.36635483696533822</v>
      </c>
      <c r="P78" s="3"/>
      <c r="Q78" s="3"/>
      <c r="R78" s="3"/>
    </row>
    <row r="79" spans="1:19" x14ac:dyDescent="0.3">
      <c r="A79" s="3" t="s">
        <v>45</v>
      </c>
      <c r="B79" s="4">
        <f t="shared" ref="B79:O79" si="9">SUM(B54+B68+B76)</f>
        <v>5610.5699999999988</v>
      </c>
      <c r="C79" s="4">
        <f t="shared" si="9"/>
        <v>825.10000000000014</v>
      </c>
      <c r="D79" s="4">
        <f t="shared" si="9"/>
        <v>666.62</v>
      </c>
      <c r="E79" s="4">
        <f t="shared" si="9"/>
        <v>158.47000000000003</v>
      </c>
      <c r="F79" s="4">
        <f t="shared" si="9"/>
        <v>588.58000000000015</v>
      </c>
      <c r="G79" s="4">
        <f t="shared" si="9"/>
        <v>7082.0599999999977</v>
      </c>
      <c r="H79" s="4">
        <f t="shared" si="9"/>
        <v>3070.16</v>
      </c>
      <c r="I79" s="4">
        <f t="shared" si="9"/>
        <v>4011.9299999999994</v>
      </c>
      <c r="J79" s="4">
        <f t="shared" si="9"/>
        <v>12536.720000000001</v>
      </c>
      <c r="K79" s="4">
        <f t="shared" si="9"/>
        <v>108.11999999999999</v>
      </c>
      <c r="L79" s="4">
        <f t="shared" si="9"/>
        <v>821.94999999999993</v>
      </c>
      <c r="M79" s="4">
        <f t="shared" si="9"/>
        <v>846.4899999999999</v>
      </c>
      <c r="N79" s="4">
        <f t="shared" si="9"/>
        <v>1259.45</v>
      </c>
      <c r="O79" s="4">
        <f t="shared" si="9"/>
        <v>29679.06</v>
      </c>
      <c r="P79" s="6">
        <f>(O79-O80)/O80</f>
        <v>0.15860871982173752</v>
      </c>
      <c r="Q79" s="6">
        <f>O79/$O$79</f>
        <v>1</v>
      </c>
      <c r="R79" s="3">
        <v>4062.94</v>
      </c>
      <c r="S79" s="13"/>
    </row>
    <row r="80" spans="1:19" x14ac:dyDescent="0.3">
      <c r="A80" s="1" t="s">
        <v>36</v>
      </c>
      <c r="B80" s="5">
        <f t="shared" ref="B80:O80" si="10">SUM(B55+B69+B77)</f>
        <v>4975.66</v>
      </c>
      <c r="C80" s="5">
        <f t="shared" si="10"/>
        <v>741.61</v>
      </c>
      <c r="D80" s="5">
        <f t="shared" si="10"/>
        <v>626.20000000000005</v>
      </c>
      <c r="E80" s="5">
        <f t="shared" si="10"/>
        <v>115.41</v>
      </c>
      <c r="F80" s="5">
        <f t="shared" si="10"/>
        <v>690.72</v>
      </c>
      <c r="G80" s="5">
        <f t="shared" si="10"/>
        <v>5984.97</v>
      </c>
      <c r="H80" s="5">
        <f t="shared" si="10"/>
        <v>2483.0100000000002</v>
      </c>
      <c r="I80" s="5">
        <f t="shared" si="10"/>
        <v>3501.9600000000005</v>
      </c>
      <c r="J80" s="5">
        <f t="shared" si="10"/>
        <v>10747.689999999999</v>
      </c>
      <c r="K80" s="5">
        <f t="shared" si="10"/>
        <v>127.61</v>
      </c>
      <c r="L80" s="5">
        <f t="shared" si="10"/>
        <v>622.47</v>
      </c>
      <c r="M80" s="5">
        <f t="shared" si="10"/>
        <v>704.74</v>
      </c>
      <c r="N80" s="5">
        <f t="shared" si="10"/>
        <v>1020.6500000000001</v>
      </c>
      <c r="O80" s="5">
        <f t="shared" si="10"/>
        <v>25616.119999999995</v>
      </c>
      <c r="P80" s="1"/>
      <c r="Q80" s="1"/>
      <c r="R80" s="1"/>
    </row>
    <row r="81" spans="1:18" x14ac:dyDescent="0.3">
      <c r="A81" s="1" t="s">
        <v>37</v>
      </c>
      <c r="B81" s="6">
        <f t="shared" ref="B81:O81" si="11">(B79-B80)/B80</f>
        <v>0.12760317224247616</v>
      </c>
      <c r="C81" s="6">
        <f t="shared" si="11"/>
        <v>0.1125793880880788</v>
      </c>
      <c r="D81" s="6">
        <f t="shared" si="11"/>
        <v>6.4548067709996743E-2</v>
      </c>
      <c r="E81" s="6">
        <f t="shared" si="11"/>
        <v>0.3731045836582621</v>
      </c>
      <c r="F81" s="6">
        <f t="shared" si="11"/>
        <v>-0.14787468149177652</v>
      </c>
      <c r="G81" s="6">
        <f t="shared" si="11"/>
        <v>0.18330751866759523</v>
      </c>
      <c r="H81" s="6">
        <f t="shared" si="11"/>
        <v>0.23646702993544108</v>
      </c>
      <c r="I81" s="6">
        <f t="shared" si="11"/>
        <v>0.14562416475345202</v>
      </c>
      <c r="J81" s="6">
        <f t="shared" si="11"/>
        <v>0.16645716428367424</v>
      </c>
      <c r="K81" s="6">
        <f t="shared" si="11"/>
        <v>-0.15273097719614456</v>
      </c>
      <c r="L81" s="6">
        <f t="shared" si="11"/>
        <v>0.32046524330489806</v>
      </c>
      <c r="M81" s="6">
        <f t="shared" si="11"/>
        <v>0.2011380083435024</v>
      </c>
      <c r="N81" s="6">
        <f t="shared" si="11"/>
        <v>0.2339685494537794</v>
      </c>
      <c r="O81" s="6">
        <f t="shared" si="11"/>
        <v>0.15860871982173752</v>
      </c>
      <c r="P81" s="1"/>
      <c r="Q81" s="1"/>
      <c r="R81" s="1"/>
    </row>
    <row r="82" spans="1:18" x14ac:dyDescent="0.3">
      <c r="A82" s="1" t="s">
        <v>46</v>
      </c>
      <c r="B82" s="7">
        <f t="shared" ref="B82:O82" si="12">B79/$O$79</f>
        <v>0.18904136451760933</v>
      </c>
      <c r="C82" s="7">
        <f t="shared" si="12"/>
        <v>2.7800745710949069E-2</v>
      </c>
      <c r="D82" s="7">
        <f t="shared" si="12"/>
        <v>2.2460953952045649E-2</v>
      </c>
      <c r="E82" s="7">
        <f t="shared" si="12"/>
        <v>5.339454821008483E-3</v>
      </c>
      <c r="F82" s="7">
        <f t="shared" si="12"/>
        <v>1.9831490619985948E-2</v>
      </c>
      <c r="G82" s="7">
        <f t="shared" si="12"/>
        <v>0.23862143881915387</v>
      </c>
      <c r="H82" s="7">
        <f t="shared" si="12"/>
        <v>0.10344532475085126</v>
      </c>
      <c r="I82" s="7">
        <f t="shared" si="12"/>
        <v>0.13517712488198746</v>
      </c>
      <c r="J82" s="7">
        <f t="shared" si="12"/>
        <v>0.42240960461685784</v>
      </c>
      <c r="K82" s="7">
        <f t="shared" si="12"/>
        <v>3.6429725200191644E-3</v>
      </c>
      <c r="L82" s="7">
        <f t="shared" si="12"/>
        <v>2.7694610274045062E-2</v>
      </c>
      <c r="M82" s="7">
        <f t="shared" si="12"/>
        <v>2.8521455868211455E-2</v>
      </c>
      <c r="N82" s="7">
        <f t="shared" si="12"/>
        <v>4.243564317737826E-2</v>
      </c>
      <c r="O82" s="7">
        <f t="shared" si="12"/>
        <v>1</v>
      </c>
      <c r="P82" s="1"/>
      <c r="Q82" s="1"/>
      <c r="R82" s="1"/>
    </row>
    <row r="83" spans="1:18" x14ac:dyDescent="0.3">
      <c r="A83" s="1" t="s">
        <v>47</v>
      </c>
      <c r="B83" s="7">
        <f t="shared" ref="B83:O83" si="13">B80/$O$80</f>
        <v>0.19423940862238312</v>
      </c>
      <c r="C83" s="7">
        <f t="shared" si="13"/>
        <v>2.8950910598482524E-2</v>
      </c>
      <c r="D83" s="7">
        <f t="shared" si="13"/>
        <v>2.444554444623152E-2</v>
      </c>
      <c r="E83" s="7">
        <f t="shared" si="13"/>
        <v>4.5053661522510054E-3</v>
      </c>
      <c r="F83" s="7">
        <f t="shared" si="13"/>
        <v>2.6964270935645216E-2</v>
      </c>
      <c r="G83" s="7">
        <f t="shared" si="13"/>
        <v>0.23364076995267047</v>
      </c>
      <c r="H83" s="7">
        <f t="shared" si="13"/>
        <v>9.6931541544933456E-2</v>
      </c>
      <c r="I83" s="7">
        <f t="shared" si="13"/>
        <v>0.13670922840773705</v>
      </c>
      <c r="J83" s="7">
        <f t="shared" si="13"/>
        <v>0.41956744424994891</v>
      </c>
      <c r="K83" s="7">
        <f t="shared" si="13"/>
        <v>4.981628755642932E-3</v>
      </c>
      <c r="L83" s="7">
        <f t="shared" si="13"/>
        <v>2.4299933010932185E-2</v>
      </c>
      <c r="M83" s="7">
        <f t="shared" si="13"/>
        <v>2.7511582550362824E-2</v>
      </c>
      <c r="N83" s="7">
        <f t="shared" si="13"/>
        <v>3.984405132393197E-2</v>
      </c>
      <c r="O83" s="7">
        <f t="shared" si="13"/>
        <v>1</v>
      </c>
      <c r="P83" s="1"/>
      <c r="Q83" s="1"/>
      <c r="R83" s="1"/>
    </row>
  </sheetData>
  <mergeCells count="1">
    <mergeCell ref="A1:R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Health Portfolio</vt:lpstr>
      <vt:lpstr>Liability Portfolio</vt:lpstr>
      <vt:lpstr>Miscellaneous portfolio</vt:lpstr>
      <vt:lpstr>Segmentwise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2024-05-14T17:07:21Z</dcterms:created>
  <dcterms:modified xsi:type="dcterms:W3CDTF">2024-05-16T07:31:10Z</dcterms:modified>
</cp:coreProperties>
</file>