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harad\OneDrive - General Insurance Council\Desktop\"/>
    </mc:Choice>
  </mc:AlternateContent>
  <xr:revisionPtr revIDLastSave="0" documentId="13_ncr:1_{89F5D061-AA11-45B3-A5F5-0F51390F77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3" l="1"/>
  <c r="R79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O82" i="4" l="1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O79" i="4"/>
  <c r="Q72" i="4" s="1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Q74" i="4"/>
  <c r="P76" i="4"/>
  <c r="P74" i="4"/>
  <c r="P72" i="4"/>
  <c r="P68" i="4"/>
  <c r="P66" i="4"/>
  <c r="P64" i="4"/>
  <c r="P62" i="4"/>
  <c r="P60" i="4"/>
  <c r="P58" i="4"/>
  <c r="O78" i="4"/>
  <c r="N78" i="4"/>
  <c r="O77" i="4"/>
  <c r="N77" i="4"/>
  <c r="R76" i="4"/>
  <c r="O76" i="4"/>
  <c r="N76" i="4"/>
  <c r="O70" i="4"/>
  <c r="M70" i="4"/>
  <c r="J70" i="4"/>
  <c r="O69" i="4"/>
  <c r="M69" i="4"/>
  <c r="J69" i="4"/>
  <c r="R68" i="4"/>
  <c r="O68" i="4"/>
  <c r="N68" i="4"/>
  <c r="M68" i="4"/>
  <c r="J68" i="4"/>
  <c r="Q46" i="4"/>
  <c r="Q30" i="4"/>
  <c r="Q14" i="4"/>
  <c r="P54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2" i="4"/>
  <c r="P20" i="4"/>
  <c r="P18" i="4"/>
  <c r="P16" i="4"/>
  <c r="P14" i="4"/>
  <c r="P12" i="4"/>
  <c r="P10" i="4"/>
  <c r="P8" i="4"/>
  <c r="P6" i="4"/>
  <c r="P4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E69" i="3"/>
  <c r="D69" i="3"/>
  <c r="C69" i="3"/>
  <c r="B69" i="3"/>
  <c r="E68" i="3"/>
  <c r="D68" i="3"/>
  <c r="C68" i="3"/>
  <c r="B68" i="3"/>
  <c r="E67" i="3"/>
  <c r="D67" i="3"/>
  <c r="C67" i="3"/>
  <c r="B67" i="3"/>
  <c r="E64" i="3"/>
  <c r="C64" i="3"/>
  <c r="E56" i="3"/>
  <c r="D56" i="3"/>
  <c r="C56" i="3"/>
  <c r="B56" i="3"/>
  <c r="G65" i="3"/>
  <c r="G62" i="3"/>
  <c r="G60" i="3"/>
  <c r="G58" i="3"/>
  <c r="G54" i="3"/>
  <c r="G52" i="3"/>
  <c r="G50" i="3"/>
  <c r="G48" i="3"/>
  <c r="G46" i="3"/>
  <c r="G44" i="3"/>
  <c r="G42" i="3"/>
  <c r="G40" i="3"/>
  <c r="G38" i="3"/>
  <c r="G36" i="3"/>
  <c r="G30" i="3"/>
  <c r="G26" i="3"/>
  <c r="G24" i="3"/>
  <c r="G22" i="3"/>
  <c r="G20" i="3"/>
  <c r="G18" i="3"/>
  <c r="G16" i="3"/>
  <c r="G14" i="3"/>
  <c r="G12" i="3"/>
  <c r="G8" i="3"/>
  <c r="G6" i="3"/>
  <c r="G4" i="3"/>
  <c r="F65" i="3"/>
  <c r="F62" i="3"/>
  <c r="F60" i="3"/>
  <c r="F58" i="3"/>
  <c r="F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2" i="3"/>
  <c r="F20" i="3"/>
  <c r="F18" i="3"/>
  <c r="F16" i="3"/>
  <c r="F14" i="3"/>
  <c r="F12" i="3"/>
  <c r="F10" i="3"/>
  <c r="F8" i="3"/>
  <c r="F6" i="3"/>
  <c r="F4" i="3"/>
  <c r="E66" i="3"/>
  <c r="D66" i="3"/>
  <c r="C66" i="3"/>
  <c r="B66" i="3"/>
  <c r="H65" i="3"/>
  <c r="E65" i="3"/>
  <c r="D65" i="3"/>
  <c r="C65" i="3"/>
  <c r="B65" i="3"/>
  <c r="E63" i="3"/>
  <c r="C63" i="3"/>
  <c r="B63" i="3"/>
  <c r="H62" i="3"/>
  <c r="E62" i="3"/>
  <c r="D62" i="3"/>
  <c r="C62" i="3"/>
  <c r="B62" i="3"/>
  <c r="E55" i="3"/>
  <c r="D55" i="3"/>
  <c r="C55" i="3"/>
  <c r="B55" i="3"/>
  <c r="H54" i="3"/>
  <c r="E54" i="3"/>
  <c r="D54" i="3"/>
  <c r="C54" i="3"/>
  <c r="B54" i="3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H49" i="2"/>
  <c r="H41" i="2"/>
  <c r="G53" i="2"/>
  <c r="G51" i="2"/>
  <c r="G49" i="2"/>
  <c r="G47" i="2"/>
  <c r="G45" i="2"/>
  <c r="G43" i="2"/>
  <c r="G41" i="2"/>
  <c r="G39" i="2"/>
  <c r="G37" i="2"/>
  <c r="G35" i="2"/>
  <c r="G31" i="2"/>
  <c r="G29" i="2"/>
  <c r="G27" i="2"/>
  <c r="G23" i="2"/>
  <c r="G21" i="2"/>
  <c r="G19" i="2"/>
  <c r="G17" i="2"/>
  <c r="G15" i="2"/>
  <c r="G13" i="2"/>
  <c r="G11" i="2"/>
  <c r="G9" i="2"/>
  <c r="G7" i="2"/>
  <c r="G5" i="2"/>
  <c r="F56" i="2"/>
  <c r="G55" i="2" s="1"/>
  <c r="E56" i="2"/>
  <c r="D56" i="2"/>
  <c r="C56" i="2"/>
  <c r="B56" i="2"/>
  <c r="I55" i="2"/>
  <c r="F55" i="2"/>
  <c r="H55" i="2" s="1"/>
  <c r="E55" i="2"/>
  <c r="D55" i="2"/>
  <c r="C55" i="2"/>
  <c r="B55" i="2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I69" i="1"/>
  <c r="I72" i="1" s="1"/>
  <c r="F73" i="1"/>
  <c r="E73" i="1"/>
  <c r="D73" i="1"/>
  <c r="C73" i="1"/>
  <c r="B73" i="1"/>
  <c r="F72" i="1"/>
  <c r="H59" i="1" s="1"/>
  <c r="E72" i="1"/>
  <c r="D72" i="1"/>
  <c r="C72" i="1"/>
  <c r="B72" i="1"/>
  <c r="F70" i="1"/>
  <c r="E70" i="1"/>
  <c r="C70" i="1"/>
  <c r="B70" i="1"/>
  <c r="F69" i="1"/>
  <c r="E69" i="1"/>
  <c r="C69" i="1"/>
  <c r="B69" i="1"/>
  <c r="B56" i="1"/>
  <c r="H63" i="1"/>
  <c r="H61" i="1"/>
  <c r="H45" i="1"/>
  <c r="H43" i="1"/>
  <c r="H29" i="1"/>
  <c r="H27" i="1"/>
  <c r="H11" i="1"/>
  <c r="H9" i="1"/>
  <c r="G67" i="1"/>
  <c r="G65" i="1"/>
  <c r="G63" i="1"/>
  <c r="G61" i="1"/>
  <c r="G59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3" i="1"/>
  <c r="G21" i="1"/>
  <c r="G19" i="1"/>
  <c r="G17" i="1"/>
  <c r="G15" i="1"/>
  <c r="G13" i="1"/>
  <c r="G11" i="1"/>
  <c r="G9" i="1"/>
  <c r="G7" i="1"/>
  <c r="G5" i="1"/>
  <c r="Q18" i="4" l="1"/>
  <c r="Q34" i="4"/>
  <c r="Q50" i="4"/>
  <c r="Q60" i="4"/>
  <c r="Q79" i="4"/>
  <c r="P79" i="4"/>
  <c r="Q76" i="4"/>
  <c r="Q4" i="4"/>
  <c r="Q20" i="4"/>
  <c r="Q36" i="4"/>
  <c r="Q52" i="4"/>
  <c r="Q62" i="4"/>
  <c r="Q58" i="4"/>
  <c r="Q6" i="4"/>
  <c r="Q22" i="4"/>
  <c r="Q38" i="4"/>
  <c r="Q54" i="4"/>
  <c r="Q64" i="4"/>
  <c r="Q48" i="4"/>
  <c r="Q8" i="4"/>
  <c r="Q24" i="4"/>
  <c r="Q40" i="4"/>
  <c r="Q66" i="4"/>
  <c r="Q16" i="4"/>
  <c r="Q10" i="4"/>
  <c r="Q26" i="4"/>
  <c r="Q42" i="4"/>
  <c r="Q68" i="4"/>
  <c r="Q32" i="4"/>
  <c r="Q12" i="4"/>
  <c r="Q28" i="4"/>
  <c r="Q44" i="4"/>
  <c r="H13" i="2"/>
  <c r="H15" i="2"/>
  <c r="H21" i="2"/>
  <c r="H31" i="2"/>
  <c r="H35" i="2"/>
  <c r="H51" i="2"/>
  <c r="H5" i="2"/>
  <c r="H23" i="2"/>
  <c r="H43" i="2"/>
  <c r="H7" i="2"/>
  <c r="H27" i="2"/>
  <c r="H45" i="2"/>
  <c r="H9" i="2"/>
  <c r="H29" i="2"/>
  <c r="H47" i="2"/>
  <c r="H17" i="2"/>
  <c r="H37" i="2"/>
  <c r="H53" i="2"/>
  <c r="H19" i="2"/>
  <c r="H39" i="2"/>
  <c r="H15" i="1"/>
  <c r="H33" i="1"/>
  <c r="H49" i="1"/>
  <c r="H67" i="1"/>
  <c r="H17" i="1"/>
  <c r="H35" i="1"/>
  <c r="H51" i="1"/>
  <c r="H72" i="1"/>
  <c r="H13" i="1"/>
  <c r="H65" i="1"/>
  <c r="H37" i="1"/>
  <c r="H5" i="1"/>
  <c r="H21" i="1"/>
  <c r="H39" i="1"/>
  <c r="H55" i="1"/>
  <c r="H31" i="1"/>
  <c r="H47" i="1"/>
  <c r="G72" i="1"/>
  <c r="H19" i="1"/>
  <c r="H53" i="1"/>
  <c r="H7" i="1"/>
  <c r="H23" i="1"/>
  <c r="H41" i="1"/>
  <c r="G69" i="1"/>
  <c r="H69" i="1"/>
  <c r="E57" i="1"/>
  <c r="F56" i="1"/>
  <c r="E56" i="1"/>
  <c r="D56" i="1"/>
  <c r="C56" i="1"/>
  <c r="I55" i="1"/>
  <c r="F55" i="1"/>
  <c r="E55" i="1"/>
  <c r="D55" i="1"/>
  <c r="D57" i="1" s="1"/>
  <c r="C55" i="1"/>
  <c r="C57" i="1" s="1"/>
  <c r="B55" i="1"/>
  <c r="B57" i="1" s="1"/>
  <c r="F57" i="1" l="1"/>
</calcChain>
</file>

<file path=xl/sharedStrings.xml><?xml version="1.0" encoding="utf-8"?>
<sst xmlns="http://schemas.openxmlformats.org/spreadsheetml/2006/main" count="321" uniqueCount="73">
  <si>
    <t>GROSS DIRECT PREMIUM INCOME UNDERWRITTEN BY NON-LIFE INSURERS WITHIN INDIA  (SEGMENT WISE) : FOR THE PERIOD UPTO October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</si>
  <si>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</si>
  <si>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</si>
  <si>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</si>
  <si>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</si>
  <si>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</si>
  <si>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</si>
  <si>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</si>
  <si>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</si>
  <si>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</si>
  <si>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</si>
  <si>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</si>
  <si>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</si>
  <si>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</si>
  <si>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</si>
  <si>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</si>
  <si>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</si>
  <si>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</si>
  <si>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</si>
  <si>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</si>
  <si>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</si>
  <si>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</si>
  <si>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</si>
  <si>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</si>
  <si>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</si>
  <si>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</si>
  <si>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</si>
  <si>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</si>
  <si>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</si>
  <si>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</si>
  <si>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</si>
  <si>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</si>
  <si>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</si>
  <si>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</si>
  <si>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</si>
  <si>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</si>
  <si>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</si>
  <si>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</si>
  <si>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>Stand-alone Health Insurers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</si>
  <si>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</si>
  <si>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</si>
  <si>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</si>
  <si>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</si>
  <si>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</si>
  <si>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Stand-alone Health sub Total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</si>
  <si>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</si>
  <si>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</si>
  <si>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</si>
  <si>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</si>
  <si>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</si>
  <si>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</si>
  <si>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</si>
  <si>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</si>
  <si>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</si>
  <si>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</si>
  <si>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</si>
  <si>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</si>
  <si>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</si>
  <si>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</si>
  <si>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</si>
  <si>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</si>
  <si>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</si>
  <si>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</si>
  <si>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</si>
  <si>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</si>
  <si>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</si>
  <si>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</si>
  <si>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</si>
  <si>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</si>
  <si>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</si>
  <si>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</si>
  <si>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</si>
  <si>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Zuno General Insurance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</si>
</sst>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0" fontId="0" fillId="0" borderId="1" xfId="2" applyNumberFormat="1" applyFont="1" applyBorder="1"/>
    <xf numFmtId="43" fontId="1" fillId="0" borderId="1" xfId="1" applyFont="1" applyBorder="1"/>
    <xf numFmtId="10" fontId="2" fillId="0" borderId="1" xfId="2" applyNumberFormat="1" applyFont="1" applyBorder="1"/>
    <xf numFmtId="164" fontId="0" fillId="0" borderId="1" xfId="2" applyNumberFormat="1" applyFont="1" applyBorder="1"/>
    <xf numFmtId="10" fontId="0" fillId="0" borderId="0" xfId="2" applyNumberFormat="1" applyFont="1"/>
    <xf numFmtId="43" fontId="3" fillId="0" borderId="1" xfId="1" applyFont="1" applyBorder="1"/>
    <xf numFmtId="43" fontId="4" fillId="0" borderId="1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6"/>
  <sheetViews>
    <sheetView tabSelected="1" workbookViewId="0">
      <selection activeCell="P10" sqref="P10"/>
    </sheetView>
  </sheetViews>
  <sheetFormatPr defaultRowHeight="14.4" x14ac:dyDescent="0.3"/>
  <cols>
    <col min="1" max="1" width="38.44140625" customWidth="1"/>
    <col min="2" max="2" width="11.6640625" bestFit="1" customWidth="1"/>
    <col min="3" max="3" width="12" bestFit="1" customWidth="1"/>
    <col min="4" max="4" width="11.88671875" customWidth="1"/>
    <col min="6" max="6" width="10.44140625" bestFit="1" customWidth="1"/>
    <col min="7" max="7" width="9.44140625" bestFit="1" customWidth="1"/>
    <col min="9" max="9" width="13.77734375" customWidth="1"/>
  </cols>
  <sheetData>
    <row r="2" spans="1:9" ht="42" customHeight="1" x14ac:dyDescent="0.3">
      <c r="A2" s="15" t="s">
        <v>0</v>
      </c>
      <c r="B2" s="16"/>
      <c r="C2" s="16"/>
      <c r="D2" s="16"/>
      <c r="E2" s="16"/>
      <c r="F2" s="16"/>
      <c r="G2" s="16"/>
      <c r="H2" s="16"/>
      <c r="I2" s="17"/>
    </row>
    <row r="3" spans="1:9" ht="43.2" x14ac:dyDescent="0.3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3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1">
        <v>17.98</v>
      </c>
      <c r="C5" s="1">
        <v>475.37</v>
      </c>
      <c r="D5" s="4">
        <v>0</v>
      </c>
      <c r="E5" s="1">
        <v>24.98</v>
      </c>
      <c r="F5" s="1">
        <v>518.33000000000004</v>
      </c>
      <c r="G5" s="8">
        <f>(F5-F6)/F6</f>
        <v>0.26991865934927484</v>
      </c>
      <c r="H5" s="8">
        <f>F5/$F$72</f>
        <v>8.2526071905136972E-3</v>
      </c>
      <c r="I5" s="1">
        <v>110.17</v>
      </c>
    </row>
    <row r="6" spans="1:9" x14ac:dyDescent="0.3">
      <c r="A6" s="1" t="s">
        <v>11</v>
      </c>
      <c r="B6" s="1">
        <v>1.63</v>
      </c>
      <c r="C6" s="1">
        <v>389.36</v>
      </c>
      <c r="D6" s="4">
        <v>0</v>
      </c>
      <c r="E6" s="1">
        <v>17.170000000000002</v>
      </c>
      <c r="F6" s="1">
        <v>408.16</v>
      </c>
      <c r="G6" s="1"/>
      <c r="H6" s="1"/>
      <c r="I6" s="1"/>
    </row>
    <row r="7" spans="1:9" x14ac:dyDescent="0.3">
      <c r="A7" s="1" t="s">
        <v>12</v>
      </c>
      <c r="B7" s="1">
        <v>530.44000000000005</v>
      </c>
      <c r="C7" s="1">
        <v>1779.53</v>
      </c>
      <c r="D7" s="1">
        <v>2410.31</v>
      </c>
      <c r="E7" s="1">
        <v>126.86</v>
      </c>
      <c r="F7" s="1">
        <v>4847.1400000000003</v>
      </c>
      <c r="G7" s="8">
        <f>(F7-F8)/F8</f>
        <v>1.3997405760795307</v>
      </c>
      <c r="H7" s="8">
        <f>F7/$F$72</f>
        <v>7.7173890026482284E-2</v>
      </c>
      <c r="I7" s="1">
        <v>2827.28</v>
      </c>
    </row>
    <row r="8" spans="1:9" x14ac:dyDescent="0.3">
      <c r="A8" s="1" t="s">
        <v>11</v>
      </c>
      <c r="B8" s="1">
        <v>482.82</v>
      </c>
      <c r="C8" s="1">
        <v>1237.6300000000001</v>
      </c>
      <c r="D8" s="1">
        <v>192.69</v>
      </c>
      <c r="E8" s="1">
        <v>106.72</v>
      </c>
      <c r="F8" s="1">
        <v>2019.86</v>
      </c>
      <c r="G8" s="1"/>
      <c r="H8" s="1"/>
      <c r="I8" s="1"/>
    </row>
    <row r="9" spans="1:9" x14ac:dyDescent="0.3">
      <c r="A9" s="1" t="s">
        <v>13</v>
      </c>
      <c r="B9" s="1">
        <v>318.64999999999998</v>
      </c>
      <c r="C9" s="1">
        <v>128.56</v>
      </c>
      <c r="D9" s="4">
        <v>0</v>
      </c>
      <c r="E9" s="1">
        <v>1.1499999999999999</v>
      </c>
      <c r="F9" s="1">
        <v>448.36</v>
      </c>
      <c r="G9" s="8">
        <f>(F9-F10)/F10</f>
        <v>0.35587274706665056</v>
      </c>
      <c r="H9" s="8">
        <f>F9/$F$72</f>
        <v>7.1385776627606382E-3</v>
      </c>
      <c r="I9" s="1">
        <v>117.68</v>
      </c>
    </row>
    <row r="10" spans="1:9" x14ac:dyDescent="0.3">
      <c r="A10" s="1" t="s">
        <v>11</v>
      </c>
      <c r="B10" s="1">
        <v>258.26</v>
      </c>
      <c r="C10" s="1">
        <v>77.040000000000006</v>
      </c>
      <c r="D10" s="1">
        <v>-5.19</v>
      </c>
      <c r="E10" s="1">
        <v>0.56999999999999995</v>
      </c>
      <c r="F10" s="1">
        <v>330.68</v>
      </c>
      <c r="G10" s="1"/>
      <c r="H10" s="8"/>
      <c r="I10" s="1"/>
    </row>
    <row r="11" spans="1:9" x14ac:dyDescent="0.3">
      <c r="A11" s="1" t="s">
        <v>72</v>
      </c>
      <c r="B11" s="1">
        <v>5.82</v>
      </c>
      <c r="C11" s="1">
        <v>147.11000000000001</v>
      </c>
      <c r="D11" s="4">
        <v>0</v>
      </c>
      <c r="E11" s="1">
        <v>22.61</v>
      </c>
      <c r="F11" s="1">
        <v>175.54</v>
      </c>
      <c r="G11" s="8">
        <f>(F11-F12)/F12</f>
        <v>0.7352708580466587</v>
      </c>
      <c r="H11" s="8">
        <f>F11/$F$72</f>
        <v>2.7948655609800212E-3</v>
      </c>
      <c r="I11" s="1">
        <v>74.38</v>
      </c>
    </row>
    <row r="12" spans="1:9" x14ac:dyDescent="0.3">
      <c r="A12" s="1" t="s">
        <v>11</v>
      </c>
      <c r="B12" s="1">
        <v>4.6500000000000004</v>
      </c>
      <c r="C12" s="1">
        <v>80.72</v>
      </c>
      <c r="D12" s="4">
        <v>0</v>
      </c>
      <c r="E12" s="1">
        <v>15.79</v>
      </c>
      <c r="F12" s="1">
        <v>101.16</v>
      </c>
      <c r="G12" s="1"/>
      <c r="H12" s="1"/>
      <c r="I12" s="1"/>
    </row>
    <row r="13" spans="1:9" x14ac:dyDescent="0.3">
      <c r="A13" s="1" t="s">
        <v>14</v>
      </c>
      <c r="B13" s="1">
        <v>110.6</v>
      </c>
      <c r="C13" s="1">
        <v>570.05999999999995</v>
      </c>
      <c r="D13" s="4">
        <v>0</v>
      </c>
      <c r="E13" s="1">
        <v>4.43</v>
      </c>
      <c r="F13" s="1">
        <v>685.09</v>
      </c>
      <c r="G13" s="8">
        <f>(F13-F14)/F14</f>
        <v>1.0134900808229244</v>
      </c>
      <c r="H13" s="8">
        <f>F13/$F$72</f>
        <v>1.090768170885156E-2</v>
      </c>
      <c r="I13" s="1">
        <v>344.84</v>
      </c>
    </row>
    <row r="14" spans="1:9" x14ac:dyDescent="0.3">
      <c r="A14" s="1" t="s">
        <v>11</v>
      </c>
      <c r="B14" s="1">
        <v>88.01</v>
      </c>
      <c r="C14" s="1">
        <v>248.8</v>
      </c>
      <c r="D14" s="4">
        <v>0</v>
      </c>
      <c r="E14" s="1">
        <v>3.44</v>
      </c>
      <c r="F14" s="1">
        <v>340.25</v>
      </c>
      <c r="G14" s="1"/>
      <c r="H14" s="1"/>
      <c r="I14" s="1"/>
    </row>
    <row r="15" spans="1:9" x14ac:dyDescent="0.3">
      <c r="A15" s="1" t="s">
        <v>15</v>
      </c>
      <c r="B15" s="1">
        <v>32.92</v>
      </c>
      <c r="C15" s="1">
        <v>748.43</v>
      </c>
      <c r="D15" s="4">
        <v>0</v>
      </c>
      <c r="E15" s="1">
        <v>5.57</v>
      </c>
      <c r="F15" s="1">
        <v>786.92</v>
      </c>
      <c r="G15" s="8">
        <f>(F15-F16)/F16</f>
        <v>0.87205899845366941</v>
      </c>
      <c r="H15" s="8">
        <f>F15/$F$72</f>
        <v>1.2528971215941655E-2</v>
      </c>
      <c r="I15" s="1">
        <v>366.57</v>
      </c>
    </row>
    <row r="16" spans="1:9" x14ac:dyDescent="0.3">
      <c r="A16" s="1" t="s">
        <v>11</v>
      </c>
      <c r="B16" s="1">
        <v>25.04</v>
      </c>
      <c r="C16" s="1">
        <v>390.87</v>
      </c>
      <c r="D16" s="4">
        <v>0</v>
      </c>
      <c r="E16" s="1">
        <v>4.4400000000000004</v>
      </c>
      <c r="F16" s="1">
        <v>420.35</v>
      </c>
      <c r="G16" s="1"/>
      <c r="H16" s="1"/>
      <c r="I16" s="1"/>
    </row>
    <row r="17" spans="1:9" x14ac:dyDescent="0.3">
      <c r="A17" s="1" t="s">
        <v>16</v>
      </c>
      <c r="B17" s="1">
        <v>1969.06</v>
      </c>
      <c r="C17" s="1">
        <v>993.31</v>
      </c>
      <c r="D17" s="4">
        <v>0</v>
      </c>
      <c r="E17" s="1">
        <v>23.34</v>
      </c>
      <c r="F17" s="1">
        <v>2985.71</v>
      </c>
      <c r="G17" s="8">
        <f>(F17-F18)/F18</f>
        <v>0.17198809841573903</v>
      </c>
      <c r="H17" s="8">
        <f>F17/$F$72</f>
        <v>4.7537074479170896E-2</v>
      </c>
      <c r="I17" s="1">
        <v>438.15</v>
      </c>
    </row>
    <row r="18" spans="1:9" x14ac:dyDescent="0.3">
      <c r="A18" s="1" t="s">
        <v>11</v>
      </c>
      <c r="B18" s="1">
        <v>1734.41</v>
      </c>
      <c r="C18" s="1">
        <v>792.19</v>
      </c>
      <c r="D18" s="4">
        <v>0</v>
      </c>
      <c r="E18" s="1">
        <v>20.96</v>
      </c>
      <c r="F18" s="1">
        <v>2547.56</v>
      </c>
      <c r="G18" s="1"/>
      <c r="H18" s="1"/>
      <c r="I18" s="1"/>
    </row>
    <row r="19" spans="1:9" x14ac:dyDescent="0.3">
      <c r="A19" s="1" t="s">
        <v>17</v>
      </c>
      <c r="B19" s="1">
        <v>651.1</v>
      </c>
      <c r="C19" s="1">
        <v>2998.72</v>
      </c>
      <c r="D19" s="4">
        <v>0</v>
      </c>
      <c r="E19" s="1">
        <v>158.53</v>
      </c>
      <c r="F19" s="1">
        <v>3808.35</v>
      </c>
      <c r="G19" s="8">
        <f>(F19-F20)/F20</f>
        <v>0.28945809138465189</v>
      </c>
      <c r="H19" s="8">
        <f>F19/$F$72</f>
        <v>6.0634762784312769E-2</v>
      </c>
      <c r="I19" s="1">
        <v>854.9</v>
      </c>
    </row>
    <row r="20" spans="1:9" x14ac:dyDescent="0.3">
      <c r="A20" s="1" t="s">
        <v>11</v>
      </c>
      <c r="B20" s="1">
        <v>541.09</v>
      </c>
      <c r="C20" s="1">
        <v>2267.98</v>
      </c>
      <c r="D20" s="4">
        <v>0</v>
      </c>
      <c r="E20" s="1">
        <v>144.38</v>
      </c>
      <c r="F20" s="1">
        <v>2953.45</v>
      </c>
      <c r="G20" s="1"/>
      <c r="H20" s="1"/>
      <c r="I20" s="1"/>
    </row>
    <row r="21" spans="1:9" x14ac:dyDescent="0.3">
      <c r="A21" s="1" t="s">
        <v>18</v>
      </c>
      <c r="B21" s="1">
        <v>132.94</v>
      </c>
      <c r="C21" s="1">
        <v>623.66999999999996</v>
      </c>
      <c r="D21" s="1">
        <v>404.47</v>
      </c>
      <c r="E21" s="1">
        <v>1.79</v>
      </c>
      <c r="F21" s="1">
        <v>1162.8699999999999</v>
      </c>
      <c r="G21" s="8">
        <f>(F21-F22)/F22</f>
        <v>-0.15481113768015875</v>
      </c>
      <c r="H21" s="8">
        <f>F21/$F$72</f>
        <v>1.8514670815180795E-2</v>
      </c>
      <c r="I21" s="1">
        <v>-213</v>
      </c>
    </row>
    <row r="22" spans="1:9" x14ac:dyDescent="0.3">
      <c r="A22" s="1" t="s">
        <v>11</v>
      </c>
      <c r="B22" s="1">
        <v>108.7</v>
      </c>
      <c r="C22" s="1">
        <v>1052.74</v>
      </c>
      <c r="D22" s="1">
        <v>212.75</v>
      </c>
      <c r="E22" s="1">
        <v>1.68</v>
      </c>
      <c r="F22" s="1">
        <v>1375.87</v>
      </c>
      <c r="G22" s="1"/>
      <c r="H22" s="1"/>
      <c r="I22" s="1"/>
    </row>
    <row r="23" spans="1:9" x14ac:dyDescent="0.3">
      <c r="A23" s="1" t="s">
        <v>19</v>
      </c>
      <c r="B23" s="1">
        <v>55.54</v>
      </c>
      <c r="C23" s="1">
        <v>280.37</v>
      </c>
      <c r="D23" s="4">
        <v>0</v>
      </c>
      <c r="E23" s="4">
        <v>0</v>
      </c>
      <c r="F23" s="1">
        <v>335.91</v>
      </c>
      <c r="G23" s="8">
        <f>(F23-F24)/F24</f>
        <v>0.61069287940541839</v>
      </c>
      <c r="H23" s="8">
        <f>F23/$F$72</f>
        <v>5.3482014958915287E-3</v>
      </c>
      <c r="I23" s="1">
        <v>127.36</v>
      </c>
    </row>
    <row r="24" spans="1:9" x14ac:dyDescent="0.3">
      <c r="A24" s="1" t="s">
        <v>11</v>
      </c>
      <c r="B24" s="1">
        <v>53.57</v>
      </c>
      <c r="C24" s="1">
        <v>154.97999999999999</v>
      </c>
      <c r="D24" s="4">
        <v>0</v>
      </c>
      <c r="E24" s="4">
        <v>0</v>
      </c>
      <c r="F24" s="1">
        <v>208.55</v>
      </c>
      <c r="G24" s="1"/>
      <c r="H24" s="1"/>
      <c r="I24" s="1"/>
    </row>
    <row r="25" spans="1:9" x14ac:dyDescent="0.3">
      <c r="A25" s="1" t="s">
        <v>20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3">
      <c r="A26" s="1" t="s">
        <v>11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/>
      <c r="H26" s="4"/>
      <c r="I26" s="4"/>
    </row>
    <row r="27" spans="1:9" x14ac:dyDescent="0.3">
      <c r="A27" s="1" t="s">
        <v>21</v>
      </c>
      <c r="B27" s="1">
        <v>39</v>
      </c>
      <c r="C27" s="1">
        <v>180.27</v>
      </c>
      <c r="D27" s="4">
        <v>0</v>
      </c>
      <c r="E27" s="1">
        <v>15.4</v>
      </c>
      <c r="F27" s="1">
        <v>234.67</v>
      </c>
      <c r="G27" s="8">
        <f>(F27-F28)/F28</f>
        <v>0.14702575883474259</v>
      </c>
      <c r="H27" s="8">
        <f>F27/$F$72</f>
        <v>3.7363056921224879E-3</v>
      </c>
      <c r="I27" s="1">
        <v>30.08</v>
      </c>
    </row>
    <row r="28" spans="1:9" x14ac:dyDescent="0.3">
      <c r="A28" s="1" t="s">
        <v>11</v>
      </c>
      <c r="B28" s="1">
        <v>28.88</v>
      </c>
      <c r="C28" s="1">
        <v>161.99</v>
      </c>
      <c r="D28" s="4">
        <v>0</v>
      </c>
      <c r="E28" s="1">
        <v>13.72</v>
      </c>
      <c r="F28" s="1">
        <v>204.59</v>
      </c>
      <c r="G28" s="1"/>
      <c r="H28" s="1"/>
      <c r="I28" s="1"/>
    </row>
    <row r="29" spans="1:9" x14ac:dyDescent="0.3">
      <c r="A29" s="1" t="s">
        <v>22</v>
      </c>
      <c r="B29" s="1">
        <v>26.28</v>
      </c>
      <c r="C29" s="1">
        <v>257.20999999999998</v>
      </c>
      <c r="D29" s="4">
        <v>0</v>
      </c>
      <c r="E29" s="4">
        <v>0</v>
      </c>
      <c r="F29" s="1">
        <v>283.49</v>
      </c>
      <c r="G29" s="8">
        <f>(F29-F30)/F30</f>
        <v>1.5056567085027401</v>
      </c>
      <c r="H29" s="8">
        <f>F29/$F$72</f>
        <v>4.5135948381122611E-3</v>
      </c>
      <c r="I29" s="1">
        <v>170.35</v>
      </c>
    </row>
    <row r="30" spans="1:9" x14ac:dyDescent="0.3">
      <c r="A30" s="1" t="s">
        <v>11</v>
      </c>
      <c r="B30" s="1">
        <v>21.07</v>
      </c>
      <c r="C30" s="1">
        <v>92.07</v>
      </c>
      <c r="D30" s="4">
        <v>0</v>
      </c>
      <c r="E30" s="4">
        <v>0</v>
      </c>
      <c r="F30" s="1">
        <v>113.14</v>
      </c>
      <c r="G30" s="1"/>
      <c r="H30" s="1"/>
      <c r="I30" s="1"/>
    </row>
    <row r="31" spans="1:9" x14ac:dyDescent="0.3">
      <c r="A31" s="1" t="s">
        <v>23</v>
      </c>
      <c r="B31" s="1">
        <v>1252.03</v>
      </c>
      <c r="C31" s="1">
        <v>3036.87</v>
      </c>
      <c r="D31" s="4">
        <v>101.45</v>
      </c>
      <c r="E31" s="4">
        <v>2.41</v>
      </c>
      <c r="F31" s="1">
        <v>4392.76</v>
      </c>
      <c r="G31" s="8">
        <f>(F31-F32)/F32</f>
        <v>8.200540276289232E-3</v>
      </c>
      <c r="H31" s="8">
        <f>F31/$F$72</f>
        <v>6.9939464746784766E-2</v>
      </c>
      <c r="I31" s="1">
        <v>35.729999999999997</v>
      </c>
    </row>
    <row r="32" spans="1:9" x14ac:dyDescent="0.3">
      <c r="A32" s="1" t="s">
        <v>11</v>
      </c>
      <c r="B32" s="1">
        <v>1194.8900000000001</v>
      </c>
      <c r="C32" s="1">
        <v>2770.64</v>
      </c>
      <c r="D32" s="4">
        <v>389.09</v>
      </c>
      <c r="E32" s="4">
        <v>2.41</v>
      </c>
      <c r="F32" s="1">
        <v>4357.03</v>
      </c>
      <c r="G32" s="1"/>
      <c r="H32" s="1"/>
      <c r="I32" s="1"/>
    </row>
    <row r="33" spans="1:9" x14ac:dyDescent="0.3">
      <c r="A33" s="1" t="s">
        <v>24</v>
      </c>
      <c r="B33" s="1">
        <v>27.35</v>
      </c>
      <c r="C33" s="1">
        <v>6.79</v>
      </c>
      <c r="D33" s="4">
        <v>0</v>
      </c>
      <c r="E33" s="4">
        <v>0</v>
      </c>
      <c r="F33" s="1">
        <v>34.14</v>
      </c>
      <c r="G33" s="8">
        <f>(F33-F34)/F34</f>
        <v>0.4947460595446585</v>
      </c>
      <c r="H33" s="8">
        <f>F33/$F$72</f>
        <v>5.4356107013705092E-4</v>
      </c>
      <c r="I33" s="1">
        <v>11.3</v>
      </c>
    </row>
    <row r="34" spans="1:9" x14ac:dyDescent="0.3">
      <c r="A34" s="1" t="s">
        <v>11</v>
      </c>
      <c r="B34" s="1">
        <v>19.579999999999998</v>
      </c>
      <c r="C34" s="1">
        <v>3.26</v>
      </c>
      <c r="D34" s="4">
        <v>0</v>
      </c>
      <c r="E34" s="4">
        <v>0</v>
      </c>
      <c r="F34" s="1">
        <v>22.84</v>
      </c>
      <c r="G34" s="1"/>
      <c r="H34" s="1"/>
      <c r="I34" s="1"/>
    </row>
    <row r="35" spans="1:9" x14ac:dyDescent="0.3">
      <c r="A35" s="1" t="s">
        <v>25</v>
      </c>
      <c r="B35" s="1">
        <v>1.86</v>
      </c>
      <c r="C35" s="1">
        <v>5.38</v>
      </c>
      <c r="D35" s="4">
        <v>0</v>
      </c>
      <c r="E35" s="4">
        <v>0</v>
      </c>
      <c r="F35" s="1">
        <v>7.24</v>
      </c>
      <c r="G35" s="8">
        <f>(F35-F36)/F36</f>
        <v>4.4733044733044805E-2</v>
      </c>
      <c r="H35" s="8">
        <f>F35/$F$72</f>
        <v>1.1527188482109693E-4</v>
      </c>
      <c r="I35" s="1">
        <v>0.31</v>
      </c>
    </row>
    <row r="36" spans="1:9" x14ac:dyDescent="0.3">
      <c r="A36" s="1" t="s">
        <v>11</v>
      </c>
      <c r="B36" s="1">
        <v>1.18</v>
      </c>
      <c r="C36" s="1">
        <v>5.75</v>
      </c>
      <c r="D36" s="4">
        <v>0</v>
      </c>
      <c r="E36" s="4">
        <v>0</v>
      </c>
      <c r="F36" s="1">
        <v>6.93</v>
      </c>
      <c r="G36" s="1"/>
      <c r="H36" s="1"/>
      <c r="I36" s="1"/>
    </row>
    <row r="37" spans="1:9" x14ac:dyDescent="0.3">
      <c r="A37" s="1" t="s">
        <v>26</v>
      </c>
      <c r="B37" s="1">
        <v>222.06</v>
      </c>
      <c r="C37" s="1">
        <v>868.2</v>
      </c>
      <c r="D37" s="1">
        <v>170</v>
      </c>
      <c r="E37" s="1">
        <v>61.7</v>
      </c>
      <c r="F37" s="1">
        <v>1321.96</v>
      </c>
      <c r="G37" s="8">
        <f>(F37-F38)/F38</f>
        <v>0.45910089292612671</v>
      </c>
      <c r="H37" s="8">
        <f>F37/$F$72</f>
        <v>2.104762719034493E-2</v>
      </c>
      <c r="I37" s="1">
        <v>415.95</v>
      </c>
    </row>
    <row r="38" spans="1:9" x14ac:dyDescent="0.3">
      <c r="A38" s="1" t="s">
        <v>11</v>
      </c>
      <c r="B38" s="1">
        <v>142.19999999999999</v>
      </c>
      <c r="C38" s="1">
        <v>639.58000000000004</v>
      </c>
      <c r="D38" s="1">
        <v>74.63</v>
      </c>
      <c r="E38" s="1">
        <v>49.6</v>
      </c>
      <c r="F38" s="1">
        <v>906.01</v>
      </c>
      <c r="G38" s="1"/>
      <c r="H38" s="1"/>
      <c r="I38" s="1"/>
    </row>
    <row r="39" spans="1:9" x14ac:dyDescent="0.3">
      <c r="A39" s="1" t="s">
        <v>27</v>
      </c>
      <c r="B39" s="1">
        <v>117.26</v>
      </c>
      <c r="C39" s="1">
        <v>194.8</v>
      </c>
      <c r="D39" s="4">
        <v>0</v>
      </c>
      <c r="E39" s="1">
        <v>2.2000000000000002</v>
      </c>
      <c r="F39" s="1">
        <v>314.26</v>
      </c>
      <c r="G39" s="8">
        <f>(F39-F40)/F40</f>
        <v>0.20771684408746788</v>
      </c>
      <c r="H39" s="8">
        <f>F39/$F$72</f>
        <v>5.0035003486019226E-3</v>
      </c>
      <c r="I39" s="1">
        <v>54.05</v>
      </c>
    </row>
    <row r="40" spans="1:9" x14ac:dyDescent="0.3">
      <c r="A40" s="1" t="s">
        <v>11</v>
      </c>
      <c r="B40" s="1">
        <v>114.62</v>
      </c>
      <c r="C40" s="1">
        <v>142.86000000000001</v>
      </c>
      <c r="D40" s="4">
        <v>0</v>
      </c>
      <c r="E40" s="1">
        <v>2.73</v>
      </c>
      <c r="F40" s="1">
        <v>260.20999999999998</v>
      </c>
      <c r="G40" s="1"/>
      <c r="H40" s="1"/>
      <c r="I40" s="1"/>
    </row>
    <row r="41" spans="1:9" x14ac:dyDescent="0.3">
      <c r="A41" s="1" t="s">
        <v>28</v>
      </c>
      <c r="B41" s="1">
        <v>331.35</v>
      </c>
      <c r="C41" s="1">
        <v>1052.07</v>
      </c>
      <c r="D41" s="4">
        <v>0</v>
      </c>
      <c r="E41" s="1">
        <v>0.6</v>
      </c>
      <c r="F41" s="1">
        <v>1384.02</v>
      </c>
      <c r="G41" s="8">
        <f>(F41-F42)/F42</f>
        <v>0.31832772925140268</v>
      </c>
      <c r="H41" s="8">
        <f>F41/$F$72</f>
        <v>2.2035717407471626E-2</v>
      </c>
      <c r="I41" s="1">
        <v>334.19</v>
      </c>
    </row>
    <row r="42" spans="1:9" x14ac:dyDescent="0.3">
      <c r="A42" s="1" t="s">
        <v>11</v>
      </c>
      <c r="B42" s="1">
        <v>300.99</v>
      </c>
      <c r="C42" s="1">
        <v>746.96</v>
      </c>
      <c r="D42" s="4">
        <v>0</v>
      </c>
      <c r="E42" s="1">
        <v>1.88</v>
      </c>
      <c r="F42" s="1">
        <v>1049.83</v>
      </c>
      <c r="G42" s="1"/>
      <c r="H42" s="1"/>
      <c r="I42" s="1"/>
    </row>
    <row r="43" spans="1:9" x14ac:dyDescent="0.3">
      <c r="A43" s="1" t="s">
        <v>29</v>
      </c>
      <c r="B43" s="1">
        <v>1.56</v>
      </c>
      <c r="C43" s="4">
        <v>0</v>
      </c>
      <c r="D43" s="4">
        <v>0</v>
      </c>
      <c r="E43" s="4">
        <v>0</v>
      </c>
      <c r="F43" s="1">
        <v>1.56</v>
      </c>
      <c r="G43" s="8">
        <f>(F43-F44)/F44</f>
        <v>0.36842105263157909</v>
      </c>
      <c r="H43" s="8">
        <f>F43/$F$72</f>
        <v>2.4837588442114808E-5</v>
      </c>
      <c r="I43" s="1">
        <v>0.42</v>
      </c>
    </row>
    <row r="44" spans="1:9" x14ac:dyDescent="0.3">
      <c r="A44" s="1" t="s">
        <v>11</v>
      </c>
      <c r="B44" s="1">
        <v>1.1399999999999999</v>
      </c>
      <c r="C44" s="4">
        <v>0</v>
      </c>
      <c r="D44" s="4">
        <v>0</v>
      </c>
      <c r="E44" s="4">
        <v>0</v>
      </c>
      <c r="F44" s="1">
        <v>1.1399999999999999</v>
      </c>
      <c r="G44" s="1"/>
      <c r="H44" s="1"/>
      <c r="I44" s="1"/>
    </row>
    <row r="45" spans="1:9" x14ac:dyDescent="0.3">
      <c r="A45" s="1" t="s">
        <v>30</v>
      </c>
      <c r="B45" s="1">
        <v>445.03</v>
      </c>
      <c r="C45" s="1">
        <v>1034.9000000000001</v>
      </c>
      <c r="D45" s="4">
        <v>0</v>
      </c>
      <c r="E45" s="1">
        <v>210.31</v>
      </c>
      <c r="F45" s="1">
        <v>1690.24</v>
      </c>
      <c r="G45" s="8">
        <f>(F45-F46)/F46</f>
        <v>0.34093884124427803</v>
      </c>
      <c r="H45" s="8">
        <f>F45/$F$72</f>
        <v>2.6911208646410341E-2</v>
      </c>
      <c r="I45" s="1">
        <v>429.75</v>
      </c>
    </row>
    <row r="46" spans="1:9" x14ac:dyDescent="0.3">
      <c r="A46" s="1" t="s">
        <v>11</v>
      </c>
      <c r="B46" s="1">
        <v>337.63</v>
      </c>
      <c r="C46" s="1">
        <v>756.63</v>
      </c>
      <c r="D46" s="4">
        <v>0</v>
      </c>
      <c r="E46" s="1">
        <v>166.23</v>
      </c>
      <c r="F46" s="1">
        <v>1260.49</v>
      </c>
      <c r="G46" s="1"/>
      <c r="H46" s="1"/>
      <c r="I46" s="1"/>
    </row>
    <row r="47" spans="1:9" x14ac:dyDescent="0.3">
      <c r="A47" s="1" t="s">
        <v>31</v>
      </c>
      <c r="B47" s="1">
        <v>1643.31</v>
      </c>
      <c r="C47" s="1">
        <v>7435.42</v>
      </c>
      <c r="D47" s="1">
        <v>2099.9899999999998</v>
      </c>
      <c r="E47" s="1">
        <v>5.18</v>
      </c>
      <c r="F47" s="1">
        <v>11183.9</v>
      </c>
      <c r="G47" s="8">
        <f>(F47-F48)/F48</f>
        <v>0.12594395801431804</v>
      </c>
      <c r="H47" s="8">
        <f>F47/$F$72</f>
        <v>0.17806481113959471</v>
      </c>
      <c r="I47" s="1">
        <v>1250.99</v>
      </c>
    </row>
    <row r="48" spans="1:9" x14ac:dyDescent="0.3">
      <c r="A48" s="1" t="s">
        <v>11</v>
      </c>
      <c r="B48" s="1">
        <v>1460.61</v>
      </c>
      <c r="C48" s="1">
        <v>6871.56</v>
      </c>
      <c r="D48" s="1">
        <v>1598.13</v>
      </c>
      <c r="E48" s="1">
        <v>2.61</v>
      </c>
      <c r="F48" s="1">
        <v>9932.91</v>
      </c>
      <c r="G48" s="1"/>
      <c r="H48" s="1"/>
      <c r="I48" s="1"/>
    </row>
    <row r="49" spans="1:9" x14ac:dyDescent="0.3">
      <c r="A49" s="1" t="s">
        <v>32</v>
      </c>
      <c r="B49" s="1">
        <v>1005.16</v>
      </c>
      <c r="C49" s="1">
        <v>3339.7</v>
      </c>
      <c r="D49" s="1">
        <v>551.03</v>
      </c>
      <c r="E49" s="1">
        <v>3</v>
      </c>
      <c r="F49" s="1">
        <v>4898.8900000000003</v>
      </c>
      <c r="G49" s="8">
        <f>(F49-F50)/F50</f>
        <v>-6.2397939001753288E-3</v>
      </c>
      <c r="H49" s="8">
        <f>F49/$F$72</f>
        <v>7.7997829258456289E-2</v>
      </c>
      <c r="I49" s="1">
        <v>-30.76</v>
      </c>
    </row>
    <row r="50" spans="1:9" x14ac:dyDescent="0.3">
      <c r="A50" s="1" t="s">
        <v>11</v>
      </c>
      <c r="B50" s="1">
        <v>926.84</v>
      </c>
      <c r="C50" s="1">
        <v>2964.57</v>
      </c>
      <c r="D50" s="1">
        <v>1035.46</v>
      </c>
      <c r="E50" s="1">
        <v>2.78</v>
      </c>
      <c r="F50" s="1">
        <v>4929.6499999999996</v>
      </c>
      <c r="G50" s="1"/>
      <c r="H50" s="1"/>
      <c r="I50" s="1"/>
    </row>
    <row r="51" spans="1:9" x14ac:dyDescent="0.3">
      <c r="A51" s="1" t="s">
        <v>33</v>
      </c>
      <c r="B51" s="1">
        <v>841.69</v>
      </c>
      <c r="C51" s="1">
        <v>2253.2800000000002</v>
      </c>
      <c r="D51" s="1">
        <v>1202.55</v>
      </c>
      <c r="E51" s="1">
        <v>3.1</v>
      </c>
      <c r="F51" s="1">
        <v>4300.62</v>
      </c>
      <c r="G51" s="8">
        <f>(F51-F52)/F52</f>
        <v>7.5933470939808147E-3</v>
      </c>
      <c r="H51" s="8">
        <f>F51/$F$72</f>
        <v>6.8472454875594724E-2</v>
      </c>
      <c r="I51" s="1">
        <v>32.409999999999997</v>
      </c>
    </row>
    <row r="52" spans="1:9" x14ac:dyDescent="0.3">
      <c r="A52" s="1" t="s">
        <v>11</v>
      </c>
      <c r="B52" s="1">
        <v>748.99</v>
      </c>
      <c r="C52" s="1">
        <v>1998.12</v>
      </c>
      <c r="D52" s="1">
        <v>1517.89</v>
      </c>
      <c r="E52" s="1">
        <v>3.21</v>
      </c>
      <c r="F52" s="1">
        <v>4268.21</v>
      </c>
      <c r="G52" s="1"/>
      <c r="H52" s="1"/>
      <c r="I52" s="1"/>
    </row>
    <row r="53" spans="1:9" x14ac:dyDescent="0.3">
      <c r="A53" s="1" t="s">
        <v>34</v>
      </c>
      <c r="B53" s="1">
        <v>56.96</v>
      </c>
      <c r="C53" s="1">
        <v>257.76</v>
      </c>
      <c r="D53" s="4">
        <v>0</v>
      </c>
      <c r="E53" s="1">
        <v>0.02</v>
      </c>
      <c r="F53" s="1">
        <v>314.74</v>
      </c>
      <c r="G53" s="8">
        <f>(F53-F54)/F54</f>
        <v>0.58208505076907613</v>
      </c>
      <c r="H53" s="8">
        <f>F53/$F$72</f>
        <v>5.0111426835071889E-3</v>
      </c>
      <c r="I53" s="1">
        <v>115.8</v>
      </c>
    </row>
    <row r="54" spans="1:9" x14ac:dyDescent="0.3">
      <c r="A54" s="1" t="s">
        <v>11</v>
      </c>
      <c r="B54" s="1">
        <v>59.04</v>
      </c>
      <c r="C54" s="1">
        <v>139.88999999999999</v>
      </c>
      <c r="D54" s="4">
        <v>0</v>
      </c>
      <c r="E54" s="1">
        <v>0.01</v>
      </c>
      <c r="F54" s="1">
        <v>198.94</v>
      </c>
      <c r="G54" s="1"/>
      <c r="H54" s="1"/>
      <c r="I54" s="1"/>
    </row>
    <row r="55" spans="1:9" x14ac:dyDescent="0.3">
      <c r="A55" s="3" t="s">
        <v>35</v>
      </c>
      <c r="B55" s="5">
        <f t="shared" ref="B55:I56" si="0">SUM(B5+B7+B9+B11+B13+B15+B17+B19+B21+B23+B25+B27+B29+B31+B33+B35+B37+B39+B41+B43+B45+B47+B49+B51+B53)</f>
        <v>9835.9500000000007</v>
      </c>
      <c r="C55" s="5">
        <f t="shared" si="0"/>
        <v>28667.78</v>
      </c>
      <c r="D55" s="5">
        <f t="shared" si="0"/>
        <v>6939.7999999999993</v>
      </c>
      <c r="E55" s="5">
        <f t="shared" si="0"/>
        <v>673.18000000000006</v>
      </c>
      <c r="F55" s="5">
        <f t="shared" si="0"/>
        <v>46116.71</v>
      </c>
      <c r="G55" s="10">
        <f>(F55-F56)/F56</f>
        <v>0.20668112589392204</v>
      </c>
      <c r="H55" s="10">
        <f>F55/$F$72</f>
        <v>0.73424863031048737</v>
      </c>
      <c r="I55" s="5">
        <f t="shared" si="0"/>
        <v>7898.9</v>
      </c>
    </row>
    <row r="56" spans="1:9" x14ac:dyDescent="0.3">
      <c r="A56" s="1" t="s">
        <v>36</v>
      </c>
      <c r="B56" s="4">
        <f t="shared" si="0"/>
        <v>8655.840000000002</v>
      </c>
      <c r="C56" s="4">
        <f t="shared" si="0"/>
        <v>23986.189999999995</v>
      </c>
      <c r="D56" s="4">
        <f t="shared" si="0"/>
        <v>5015.45</v>
      </c>
      <c r="E56" s="4">
        <f t="shared" si="0"/>
        <v>560.33000000000015</v>
      </c>
      <c r="F56" s="4">
        <f t="shared" si="0"/>
        <v>38217.810000000005</v>
      </c>
      <c r="G56" s="1"/>
      <c r="H56" s="1"/>
      <c r="I56" s="1"/>
    </row>
    <row r="57" spans="1:9" x14ac:dyDescent="0.3">
      <c r="A57" s="3" t="s">
        <v>37</v>
      </c>
      <c r="B57" s="8">
        <f t="shared" ref="B57:F57" si="1">(B55-B56)/B56</f>
        <v>0.13633685465535389</v>
      </c>
      <c r="C57" s="8">
        <f t="shared" si="1"/>
        <v>0.19517855899582237</v>
      </c>
      <c r="D57" s="8">
        <f t="shared" si="1"/>
        <v>0.38368441515716428</v>
      </c>
      <c r="E57" s="8">
        <f t="shared" si="1"/>
        <v>0.20139917548587419</v>
      </c>
      <c r="F57" s="8">
        <f t="shared" si="1"/>
        <v>0.20668112589392204</v>
      </c>
      <c r="G57" s="1"/>
      <c r="H57" s="1"/>
      <c r="I57" s="1"/>
    </row>
    <row r="58" spans="1:9" x14ac:dyDescent="0.3">
      <c r="A58" s="3" t="s">
        <v>38</v>
      </c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 t="s">
        <v>39</v>
      </c>
      <c r="B59" s="1">
        <v>1950.93</v>
      </c>
      <c r="C59" s="1">
        <v>846.15</v>
      </c>
      <c r="D59" s="4">
        <v>0</v>
      </c>
      <c r="E59" s="1">
        <v>7.98</v>
      </c>
      <c r="F59" s="1">
        <v>2805.06</v>
      </c>
      <c r="G59" s="8">
        <f>(F59-F60)/F60</f>
        <v>0.40579143613182589</v>
      </c>
      <c r="H59" s="8">
        <f>F59/$F$72</f>
        <v>4.4660849894511898E-2</v>
      </c>
      <c r="I59" s="1">
        <v>809.7</v>
      </c>
    </row>
    <row r="60" spans="1:9" x14ac:dyDescent="0.3">
      <c r="A60" s="1" t="s">
        <v>11</v>
      </c>
      <c r="B60" s="1">
        <v>1557.42</v>
      </c>
      <c r="C60" s="1">
        <v>434.92</v>
      </c>
      <c r="D60" s="4">
        <v>0</v>
      </c>
      <c r="E60" s="1">
        <v>3.02</v>
      </c>
      <c r="F60" s="1">
        <v>1995.36</v>
      </c>
      <c r="G60" s="1"/>
      <c r="H60" s="1"/>
      <c r="I60" s="1"/>
    </row>
    <row r="61" spans="1:9" x14ac:dyDescent="0.3">
      <c r="A61" s="1" t="s">
        <v>40</v>
      </c>
      <c r="B61" s="1">
        <v>553.41</v>
      </c>
      <c r="C61" s="1">
        <v>1148.3</v>
      </c>
      <c r="D61" s="4">
        <v>0</v>
      </c>
      <c r="E61" s="1">
        <v>21.55</v>
      </c>
      <c r="F61" s="1">
        <v>1723.26</v>
      </c>
      <c r="G61" s="8">
        <f>(F61-F62)/F62</f>
        <v>0.26553962751894711</v>
      </c>
      <c r="H61" s="8">
        <f>F61/$F$72</f>
        <v>2.7436937601768435E-2</v>
      </c>
      <c r="I61" s="1">
        <v>361.58</v>
      </c>
    </row>
    <row r="62" spans="1:9" x14ac:dyDescent="0.3">
      <c r="A62" s="1" t="s">
        <v>11</v>
      </c>
      <c r="B62" s="1">
        <v>449.63</v>
      </c>
      <c r="C62" s="1">
        <v>868.98</v>
      </c>
      <c r="D62" s="4">
        <v>0</v>
      </c>
      <c r="E62" s="1">
        <v>43.07</v>
      </c>
      <c r="F62" s="1">
        <v>1361.68</v>
      </c>
      <c r="G62" s="1"/>
      <c r="H62" s="1"/>
      <c r="I62" s="1"/>
    </row>
    <row r="63" spans="1:9" x14ac:dyDescent="0.3">
      <c r="A63" s="1" t="s">
        <v>41</v>
      </c>
      <c r="B63" s="1">
        <v>2011.35</v>
      </c>
      <c r="C63" s="1">
        <v>1495.16</v>
      </c>
      <c r="D63" s="4">
        <v>0</v>
      </c>
      <c r="E63" s="1">
        <v>79.790000000000006</v>
      </c>
      <c r="F63" s="1">
        <v>3586.3</v>
      </c>
      <c r="G63" s="8">
        <f>(F63-F64)/F64</f>
        <v>0.39395046564778674</v>
      </c>
      <c r="H63" s="8">
        <f>F63/$F$72</f>
        <v>5.7099386814074574E-2</v>
      </c>
      <c r="I63" s="1">
        <v>1013.54</v>
      </c>
    </row>
    <row r="64" spans="1:9" x14ac:dyDescent="0.3">
      <c r="A64" s="1" t="s">
        <v>11</v>
      </c>
      <c r="B64" s="1">
        <v>1356.87</v>
      </c>
      <c r="C64" s="1">
        <v>1130.0899999999999</v>
      </c>
      <c r="D64" s="4">
        <v>0</v>
      </c>
      <c r="E64" s="1">
        <v>85.8</v>
      </c>
      <c r="F64" s="1">
        <v>2572.7600000000002</v>
      </c>
      <c r="G64" s="1"/>
      <c r="H64" s="1"/>
      <c r="I64" s="1"/>
    </row>
    <row r="65" spans="1:9" x14ac:dyDescent="0.3">
      <c r="A65" s="1" t="s">
        <v>42</v>
      </c>
      <c r="B65" s="1">
        <v>387.97</v>
      </c>
      <c r="C65" s="1">
        <v>488.1</v>
      </c>
      <c r="D65" s="4">
        <v>0</v>
      </c>
      <c r="E65" s="1">
        <v>1.24</v>
      </c>
      <c r="F65" s="1">
        <v>877.31</v>
      </c>
      <c r="G65" s="8">
        <f>(F65-F66)/F66</f>
        <v>0.25031710063135093</v>
      </c>
      <c r="H65" s="8">
        <f>F65/$F$72</f>
        <v>1.3968118407789576E-2</v>
      </c>
      <c r="I65" s="1">
        <v>175.64</v>
      </c>
    </row>
    <row r="66" spans="1:9" x14ac:dyDescent="0.3">
      <c r="A66" s="1" t="s">
        <v>11</v>
      </c>
      <c r="B66" s="1">
        <v>295</v>
      </c>
      <c r="C66" s="1">
        <v>405.83</v>
      </c>
      <c r="D66" s="4">
        <v>0</v>
      </c>
      <c r="E66" s="1">
        <v>0.84</v>
      </c>
      <c r="F66" s="1">
        <v>701.67</v>
      </c>
      <c r="G66" s="1"/>
      <c r="H66" s="1"/>
      <c r="I66" s="1"/>
    </row>
    <row r="67" spans="1:9" x14ac:dyDescent="0.3">
      <c r="A67" s="1" t="s">
        <v>43</v>
      </c>
      <c r="B67" s="1">
        <v>7162.86</v>
      </c>
      <c r="C67" s="1">
        <v>532.79999999999995</v>
      </c>
      <c r="D67" s="4">
        <v>0</v>
      </c>
      <c r="E67" s="1">
        <v>3.73</v>
      </c>
      <c r="F67" s="1">
        <v>7699.39</v>
      </c>
      <c r="G67" s="8">
        <f>(F67-F68)/F68</f>
        <v>0.18226069224544447</v>
      </c>
      <c r="H67" s="8">
        <f>F67/$F$72</f>
        <v>0.12258607697136815</v>
      </c>
      <c r="I67" s="1">
        <v>1186.96</v>
      </c>
    </row>
    <row r="68" spans="1:9" x14ac:dyDescent="0.3">
      <c r="A68" s="1" t="s">
        <v>11</v>
      </c>
      <c r="B68" s="1">
        <v>6084.83</v>
      </c>
      <c r="C68" s="1">
        <v>426.6</v>
      </c>
      <c r="D68" s="4">
        <v>0</v>
      </c>
      <c r="E68" s="1">
        <v>1</v>
      </c>
      <c r="F68" s="1">
        <v>6512.43</v>
      </c>
      <c r="G68" s="1"/>
      <c r="H68" s="1"/>
      <c r="I68" s="1"/>
    </row>
    <row r="69" spans="1:9" x14ac:dyDescent="0.3">
      <c r="A69" s="3" t="s">
        <v>44</v>
      </c>
      <c r="B69" s="5">
        <f t="shared" ref="B69:F70" si="2">SUM(B59+B61+B63+B65+B67)</f>
        <v>12066.52</v>
      </c>
      <c r="C69" s="5">
        <f t="shared" si="2"/>
        <v>4510.5099999999993</v>
      </c>
      <c r="D69" s="5">
        <v>0</v>
      </c>
      <c r="E69" s="5">
        <f t="shared" si="2"/>
        <v>114.29</v>
      </c>
      <c r="F69" s="5">
        <f t="shared" si="2"/>
        <v>16691.32</v>
      </c>
      <c r="G69" s="10">
        <f>(F69-F70)/F70</f>
        <v>0.26989097604211826</v>
      </c>
      <c r="H69" s="10">
        <f>F69/$F$72</f>
        <v>0.26575136968951263</v>
      </c>
      <c r="I69" s="5">
        <f t="shared" ref="I69" si="3">SUM(I59+I61+I63+I65+I67)</f>
        <v>3547.4199999999996</v>
      </c>
    </row>
    <row r="70" spans="1:9" x14ac:dyDescent="0.3">
      <c r="A70" s="1" t="s">
        <v>36</v>
      </c>
      <c r="B70" s="4">
        <f t="shared" si="2"/>
        <v>9743.75</v>
      </c>
      <c r="C70" s="4">
        <f t="shared" si="2"/>
        <v>3266.4199999999996</v>
      </c>
      <c r="D70" s="4">
        <v>0</v>
      </c>
      <c r="E70" s="4">
        <f t="shared" si="2"/>
        <v>133.72999999999999</v>
      </c>
      <c r="F70" s="4">
        <f t="shared" si="2"/>
        <v>13143.900000000001</v>
      </c>
      <c r="G70" s="1"/>
      <c r="H70" s="1"/>
      <c r="I70" s="1"/>
    </row>
    <row r="71" spans="1:9" x14ac:dyDescent="0.3">
      <c r="A71" s="3" t="s">
        <v>37</v>
      </c>
      <c r="B71" s="1">
        <v>23.84</v>
      </c>
      <c r="C71" s="1">
        <v>38.090000000000003</v>
      </c>
      <c r="D71" s="4">
        <v>0</v>
      </c>
      <c r="E71" s="1">
        <v>-14.54</v>
      </c>
      <c r="F71" s="1">
        <v>26.99</v>
      </c>
      <c r="G71" s="1"/>
      <c r="H71" s="1"/>
      <c r="I71" s="1"/>
    </row>
    <row r="72" spans="1:9" x14ac:dyDescent="0.3">
      <c r="A72" s="3" t="s">
        <v>45</v>
      </c>
      <c r="B72" s="5">
        <f t="shared" ref="B72:F73" si="4">SUM(B55+B69)</f>
        <v>21902.47</v>
      </c>
      <c r="C72" s="5">
        <f t="shared" si="4"/>
        <v>33178.29</v>
      </c>
      <c r="D72" s="5">
        <f t="shared" si="4"/>
        <v>6939.7999999999993</v>
      </c>
      <c r="E72" s="5">
        <f t="shared" si="4"/>
        <v>787.47</v>
      </c>
      <c r="F72" s="5">
        <f t="shared" si="4"/>
        <v>62808.03</v>
      </c>
      <c r="G72" s="10">
        <f>(F72-F73)/F73</f>
        <v>0.22285706609067321</v>
      </c>
      <c r="H72" s="10">
        <f>F72/$F$72</f>
        <v>1</v>
      </c>
      <c r="I72" s="5">
        <f t="shared" ref="I72" si="5">SUM(I55+I69)</f>
        <v>11446.32</v>
      </c>
    </row>
    <row r="73" spans="1:9" x14ac:dyDescent="0.3">
      <c r="A73" s="1" t="s">
        <v>36</v>
      </c>
      <c r="B73" s="4">
        <f t="shared" si="4"/>
        <v>18399.590000000004</v>
      </c>
      <c r="C73" s="4">
        <f t="shared" si="4"/>
        <v>27252.609999999993</v>
      </c>
      <c r="D73" s="4">
        <f t="shared" si="4"/>
        <v>5015.45</v>
      </c>
      <c r="E73" s="4">
        <f t="shared" si="4"/>
        <v>694.06000000000017</v>
      </c>
      <c r="F73" s="4">
        <f t="shared" si="4"/>
        <v>51361.710000000006</v>
      </c>
      <c r="G73" s="1"/>
      <c r="H73" s="1"/>
      <c r="I73" s="1"/>
    </row>
    <row r="74" spans="1:9" x14ac:dyDescent="0.3">
      <c r="A74" s="1" t="s">
        <v>37</v>
      </c>
      <c r="B74" s="8">
        <f t="shared" ref="B74:F74" si="6">(B72-B73)/B73</f>
        <v>0.19037815516541384</v>
      </c>
      <c r="C74" s="8">
        <f t="shared" si="6"/>
        <v>0.21743532087385425</v>
      </c>
      <c r="D74" s="8">
        <f t="shared" si="6"/>
        <v>0.38368441515716428</v>
      </c>
      <c r="E74" s="8">
        <f t="shared" si="6"/>
        <v>0.13458490620407434</v>
      </c>
      <c r="F74" s="8">
        <f t="shared" si="6"/>
        <v>0.22285706609067321</v>
      </c>
      <c r="G74" s="1"/>
      <c r="H74" s="1"/>
      <c r="I74" s="1"/>
    </row>
    <row r="75" spans="1:9" x14ac:dyDescent="0.3">
      <c r="A75" s="1" t="s">
        <v>46</v>
      </c>
      <c r="B75" s="8">
        <f>B72/$F$72</f>
        <v>0.34872085623446558</v>
      </c>
      <c r="C75" s="8">
        <f>C72/$F$72</f>
        <v>0.5282491745084188</v>
      </c>
      <c r="D75" s="8">
        <f>D72/$F$72</f>
        <v>0.11049224119909508</v>
      </c>
      <c r="E75" s="8">
        <f>E72/$F$72</f>
        <v>1.2537728058020607E-2</v>
      </c>
      <c r="F75" s="8">
        <f>F72/$F$72</f>
        <v>1</v>
      </c>
      <c r="G75" s="1"/>
      <c r="H75" s="1"/>
      <c r="I75" s="1"/>
    </row>
    <row r="76" spans="1:9" x14ac:dyDescent="0.3">
      <c r="A76" s="1" t="s">
        <v>47</v>
      </c>
      <c r="B76" s="8">
        <f>B73/$F$73</f>
        <v>0.35823554161261378</v>
      </c>
      <c r="C76" s="8">
        <f>C73/$F$73</f>
        <v>0.53060168752169645</v>
      </c>
      <c r="D76" s="8">
        <f>D73/$F$73</f>
        <v>9.7649591495298713E-2</v>
      </c>
      <c r="E76" s="8">
        <f>E73/$F$73</f>
        <v>1.3513179370390902E-2</v>
      </c>
      <c r="F76" s="8">
        <f>F73/$F$73</f>
        <v>1</v>
      </c>
      <c r="G76" s="1"/>
      <c r="H76" s="1"/>
      <c r="I76" s="1"/>
    </row>
  </sheetData>
  <mergeCells count="1">
    <mergeCell ref="A2:I2"/>
  </mergeCells>
  <pageMargins left="0.75" right="0.75" top="1" bottom="1" header="0.5" footer="0.5"/>
  <pageSetup scale="5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59"/>
  <sheetViews>
    <sheetView topLeftCell="A3" workbookViewId="0">
      <selection activeCell="A17" sqref="A17"/>
    </sheetView>
  </sheetViews>
  <sheetFormatPr defaultRowHeight="14.4" x14ac:dyDescent="0.3"/>
  <cols>
    <col min="1" max="1" width="38.33203125" customWidth="1"/>
    <col min="2" max="2" width="16.44140625" customWidth="1"/>
    <col min="4" max="4" width="7.88671875" bestFit="1" customWidth="1"/>
    <col min="5" max="6" width="9.44140625" bestFit="1" customWidth="1"/>
  </cols>
  <sheetData>
    <row r="2" spans="1:9" ht="44.4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43.2" x14ac:dyDescent="0.3">
      <c r="A3" s="6"/>
      <c r="B3" s="2" t="s">
        <v>48</v>
      </c>
      <c r="C3" s="2" t="s">
        <v>49</v>
      </c>
      <c r="D3" s="2" t="s">
        <v>50</v>
      </c>
      <c r="E3" s="2" t="s">
        <v>51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3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4">
        <v>0</v>
      </c>
      <c r="C5" s="4">
        <v>0</v>
      </c>
      <c r="D5" s="4">
        <v>0</v>
      </c>
      <c r="E5" s="1">
        <v>54.52</v>
      </c>
      <c r="F5" s="1">
        <v>54.52</v>
      </c>
      <c r="G5" s="8">
        <f>(F5-F6)/F6</f>
        <v>0.10342036025096148</v>
      </c>
      <c r="H5" s="8">
        <f>F5/$F$55</f>
        <v>1.8133861960466052E-2</v>
      </c>
      <c r="I5" s="1">
        <v>5.1100000000000003</v>
      </c>
    </row>
    <row r="6" spans="1:9" x14ac:dyDescent="0.3">
      <c r="A6" s="1" t="s">
        <v>11</v>
      </c>
      <c r="B6" s="4">
        <v>0</v>
      </c>
      <c r="C6" s="4">
        <v>0</v>
      </c>
      <c r="D6" s="4">
        <v>0</v>
      </c>
      <c r="E6" s="1">
        <v>49.41</v>
      </c>
      <c r="F6" s="1">
        <v>49.41</v>
      </c>
      <c r="G6" s="1"/>
      <c r="H6" s="1"/>
      <c r="I6" s="1"/>
    </row>
    <row r="7" spans="1:9" x14ac:dyDescent="0.3">
      <c r="A7" s="1" t="s">
        <v>12</v>
      </c>
      <c r="B7" s="1">
        <v>41.05</v>
      </c>
      <c r="C7" s="1">
        <v>0.36</v>
      </c>
      <c r="D7" s="1">
        <v>56.37</v>
      </c>
      <c r="E7" s="1">
        <v>298.63</v>
      </c>
      <c r="F7" s="1">
        <v>396.41</v>
      </c>
      <c r="G7" s="8">
        <f>(F7-F8)/F8</f>
        <v>0.20062392101038862</v>
      </c>
      <c r="H7" s="8">
        <f>F7/$F$55</f>
        <v>0.13184967387652877</v>
      </c>
      <c r="I7" s="1">
        <v>66.239999999999995</v>
      </c>
    </row>
    <row r="8" spans="1:9" x14ac:dyDescent="0.3">
      <c r="A8" s="1" t="s">
        <v>11</v>
      </c>
      <c r="B8" s="1">
        <v>30.68</v>
      </c>
      <c r="C8" s="1">
        <v>0.33</v>
      </c>
      <c r="D8" s="1">
        <v>45.67</v>
      </c>
      <c r="E8" s="1">
        <v>253.49</v>
      </c>
      <c r="F8" s="1">
        <v>330.17</v>
      </c>
      <c r="G8" s="1"/>
      <c r="H8" s="1"/>
      <c r="I8" s="1"/>
    </row>
    <row r="9" spans="1:9" x14ac:dyDescent="0.3">
      <c r="A9" s="1" t="s">
        <v>13</v>
      </c>
      <c r="B9" s="1">
        <v>4.79</v>
      </c>
      <c r="C9" s="1">
        <v>6.12</v>
      </c>
      <c r="D9" s="1">
        <v>1.1200000000000001</v>
      </c>
      <c r="E9" s="4">
        <v>0</v>
      </c>
      <c r="F9" s="1">
        <v>12.03</v>
      </c>
      <c r="G9" s="8">
        <f>(F9-F10)/F10</f>
        <v>-9.3443858327053528E-2</v>
      </c>
      <c r="H9" s="8">
        <f>F9/$F$55</f>
        <v>4.0012905242921238E-3</v>
      </c>
      <c r="I9" s="1">
        <v>-1.24</v>
      </c>
    </row>
    <row r="10" spans="1:9" x14ac:dyDescent="0.3">
      <c r="A10" s="1" t="s">
        <v>11</v>
      </c>
      <c r="B10" s="1">
        <v>6.23</v>
      </c>
      <c r="C10" s="1">
        <v>6.31</v>
      </c>
      <c r="D10" s="1">
        <v>0.73</v>
      </c>
      <c r="E10" s="4">
        <v>0</v>
      </c>
      <c r="F10" s="1">
        <v>13.27</v>
      </c>
      <c r="G10" s="1"/>
      <c r="H10" s="1"/>
      <c r="I10" s="1"/>
    </row>
    <row r="11" spans="1:9" x14ac:dyDescent="0.3">
      <c r="A11" s="1" t="s">
        <v>72</v>
      </c>
      <c r="B11" s="1">
        <v>0.03</v>
      </c>
      <c r="C11" s="4">
        <v>0</v>
      </c>
      <c r="D11" s="4">
        <v>0</v>
      </c>
      <c r="E11" s="4">
        <v>0</v>
      </c>
      <c r="F11" s="1">
        <v>0.03</v>
      </c>
      <c r="G11" s="8">
        <f>(F11-F12)/F12</f>
        <v>-0.40000000000000008</v>
      </c>
      <c r="H11" s="4">
        <v>0</v>
      </c>
      <c r="I11" s="1">
        <v>-0.02</v>
      </c>
    </row>
    <row r="12" spans="1:9" x14ac:dyDescent="0.3">
      <c r="A12" s="1" t="s">
        <v>11</v>
      </c>
      <c r="B12" s="1">
        <v>0.05</v>
      </c>
      <c r="C12" s="4">
        <v>0</v>
      </c>
      <c r="D12" s="4">
        <v>0</v>
      </c>
      <c r="E12" s="4">
        <v>0</v>
      </c>
      <c r="F12" s="1">
        <v>0.05</v>
      </c>
      <c r="G12" s="1"/>
      <c r="H12" s="1"/>
      <c r="I12" s="1"/>
    </row>
    <row r="13" spans="1:9" x14ac:dyDescent="0.3">
      <c r="A13" s="1" t="s">
        <v>14</v>
      </c>
      <c r="B13" s="1">
        <v>22.5</v>
      </c>
      <c r="C13" s="1">
        <v>0.12</v>
      </c>
      <c r="D13" s="1">
        <v>17.14</v>
      </c>
      <c r="E13" s="4">
        <v>0</v>
      </c>
      <c r="F13" s="1">
        <v>39.76</v>
      </c>
      <c r="G13" s="8">
        <f>(F13-F14)/F14</f>
        <v>3.192317674539312E-2</v>
      </c>
      <c r="H13" s="8">
        <f>F13/$F$55</f>
        <v>1.3224547900736064E-2</v>
      </c>
      <c r="I13" s="1">
        <v>1.23</v>
      </c>
    </row>
    <row r="14" spans="1:9" x14ac:dyDescent="0.3">
      <c r="A14" s="1" t="s">
        <v>11</v>
      </c>
      <c r="B14" s="1">
        <v>22.08</v>
      </c>
      <c r="C14" s="1">
        <v>0.14000000000000001</v>
      </c>
      <c r="D14" s="1">
        <v>16.309999999999999</v>
      </c>
      <c r="E14" s="4">
        <v>0</v>
      </c>
      <c r="F14" s="1">
        <v>38.53</v>
      </c>
      <c r="G14" s="1"/>
      <c r="H14" s="1"/>
      <c r="I14" s="1"/>
    </row>
    <row r="15" spans="1:9" x14ac:dyDescent="0.3">
      <c r="A15" s="1" t="s">
        <v>15</v>
      </c>
      <c r="B15" s="1">
        <v>33.229999999999997</v>
      </c>
      <c r="C15" s="1">
        <v>0.09</v>
      </c>
      <c r="D15" s="4">
        <v>0</v>
      </c>
      <c r="E15" s="1">
        <v>45.09</v>
      </c>
      <c r="F15" s="1">
        <v>78.41</v>
      </c>
      <c r="G15" s="8">
        <f>(F15-F16)/F16</f>
        <v>-0.8645417638421008</v>
      </c>
      <c r="H15" s="8">
        <f>F15/$F$55</f>
        <v>2.6079899418931456E-2</v>
      </c>
      <c r="I15" s="1">
        <v>-500.44</v>
      </c>
    </row>
    <row r="16" spans="1:9" x14ac:dyDescent="0.3">
      <c r="A16" s="1" t="s">
        <v>11</v>
      </c>
      <c r="B16" s="1">
        <v>26.8</v>
      </c>
      <c r="C16" s="1">
        <v>0.11</v>
      </c>
      <c r="D16" s="4">
        <v>0</v>
      </c>
      <c r="E16" s="1">
        <v>551.94000000000005</v>
      </c>
      <c r="F16" s="1">
        <v>578.85</v>
      </c>
      <c r="G16" s="1"/>
      <c r="H16" s="1"/>
      <c r="I16" s="1"/>
    </row>
    <row r="17" spans="1:9" x14ac:dyDescent="0.3">
      <c r="A17" s="1" t="s">
        <v>16</v>
      </c>
      <c r="B17" s="1">
        <v>15.63</v>
      </c>
      <c r="C17" s="1">
        <v>1.54</v>
      </c>
      <c r="D17" s="1">
        <v>0.19</v>
      </c>
      <c r="E17" s="1">
        <v>432.5</v>
      </c>
      <c r="F17" s="1">
        <v>449.86</v>
      </c>
      <c r="G17" s="8">
        <f>(F17-F18)/F18</f>
        <v>0.18502713239555346</v>
      </c>
      <c r="H17" s="8">
        <f>F17/$F$55</f>
        <v>0.14962764382859975</v>
      </c>
      <c r="I17" s="1">
        <v>70.239999999999995</v>
      </c>
    </row>
    <row r="18" spans="1:9" x14ac:dyDescent="0.3">
      <c r="A18" s="1" t="s">
        <v>11</v>
      </c>
      <c r="B18" s="1">
        <v>12.69</v>
      </c>
      <c r="C18" s="1">
        <v>1.24</v>
      </c>
      <c r="D18" s="1">
        <v>0.1</v>
      </c>
      <c r="E18" s="1">
        <v>365.59</v>
      </c>
      <c r="F18" s="1">
        <v>379.62</v>
      </c>
      <c r="G18" s="1"/>
      <c r="H18" s="1"/>
      <c r="I18" s="1"/>
    </row>
    <row r="19" spans="1:9" x14ac:dyDescent="0.3">
      <c r="A19" s="1" t="s">
        <v>17</v>
      </c>
      <c r="B19" s="1">
        <v>86.63</v>
      </c>
      <c r="C19" s="1">
        <v>0.45</v>
      </c>
      <c r="D19" s="4">
        <v>0</v>
      </c>
      <c r="E19" s="1">
        <v>474.69</v>
      </c>
      <c r="F19" s="1">
        <v>561.77</v>
      </c>
      <c r="G19" s="8">
        <f>(F19-F20)/F20</f>
        <v>9.1705857203933178E-2</v>
      </c>
      <c r="H19" s="8">
        <f>F19/$F$55</f>
        <v>0.18684995659447934</v>
      </c>
      <c r="I19" s="1">
        <v>47.19</v>
      </c>
    </row>
    <row r="20" spans="1:9" x14ac:dyDescent="0.3">
      <c r="A20" s="1" t="s">
        <v>11</v>
      </c>
      <c r="B20" s="1">
        <v>68.599999999999994</v>
      </c>
      <c r="C20" s="1">
        <v>0.48</v>
      </c>
      <c r="D20" s="1">
        <v>0.46</v>
      </c>
      <c r="E20" s="1">
        <v>445.04</v>
      </c>
      <c r="F20" s="1">
        <v>514.58000000000004</v>
      </c>
      <c r="G20" s="1"/>
      <c r="H20" s="1"/>
      <c r="I20" s="1"/>
    </row>
    <row r="21" spans="1:9" x14ac:dyDescent="0.3">
      <c r="A21" s="1" t="s">
        <v>18</v>
      </c>
      <c r="B21" s="1">
        <v>33.479999999999997</v>
      </c>
      <c r="C21" s="1">
        <v>40.53</v>
      </c>
      <c r="D21" s="1">
        <v>3.76</v>
      </c>
      <c r="E21" s="1">
        <v>88.35</v>
      </c>
      <c r="F21" s="1">
        <v>166.12</v>
      </c>
      <c r="G21" s="8">
        <f>(F21-F22)/F22</f>
        <v>0.20700428685606342</v>
      </c>
      <c r="H21" s="8">
        <f>F21/$F$55</f>
        <v>5.5253065826717178E-2</v>
      </c>
      <c r="I21" s="1">
        <v>28.49</v>
      </c>
    </row>
    <row r="22" spans="1:9" x14ac:dyDescent="0.3">
      <c r="A22" s="1" t="s">
        <v>11</v>
      </c>
      <c r="B22" s="1">
        <v>29.99</v>
      </c>
      <c r="C22" s="1">
        <v>37.25</v>
      </c>
      <c r="D22" s="1">
        <v>3.73</v>
      </c>
      <c r="E22" s="1">
        <v>66.66</v>
      </c>
      <c r="F22" s="1">
        <v>137.63</v>
      </c>
      <c r="G22" s="1"/>
      <c r="H22" s="1"/>
      <c r="I22" s="1"/>
    </row>
    <row r="23" spans="1:9" x14ac:dyDescent="0.3">
      <c r="A23" s="1" t="s">
        <v>19</v>
      </c>
      <c r="B23" s="1">
        <v>0.9</v>
      </c>
      <c r="C23" s="4">
        <v>0</v>
      </c>
      <c r="D23" s="4">
        <v>0</v>
      </c>
      <c r="E23" s="1">
        <v>0.12</v>
      </c>
      <c r="F23" s="1">
        <v>1.02</v>
      </c>
      <c r="G23" s="8">
        <f>(F23-F24)/F24</f>
        <v>0.67213114754098369</v>
      </c>
      <c r="H23" s="8">
        <f>F23/$F$55</f>
        <v>3.3926154071304789E-4</v>
      </c>
      <c r="I23" s="1">
        <v>0.41</v>
      </c>
    </row>
    <row r="24" spans="1:9" x14ac:dyDescent="0.3">
      <c r="A24" s="1" t="s">
        <v>11</v>
      </c>
      <c r="B24" s="1">
        <v>0.55000000000000004</v>
      </c>
      <c r="C24" s="4">
        <v>0</v>
      </c>
      <c r="D24" s="4">
        <v>0</v>
      </c>
      <c r="E24" s="1">
        <v>0.06</v>
      </c>
      <c r="F24" s="1">
        <v>0.61</v>
      </c>
      <c r="G24" s="1"/>
      <c r="H24" s="1"/>
      <c r="I24" s="1"/>
    </row>
    <row r="25" spans="1:9" x14ac:dyDescent="0.3">
      <c r="A25" s="1" t="s">
        <v>20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3">
      <c r="A26" s="1" t="s">
        <v>11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/>
      <c r="H26" s="4"/>
      <c r="I26" s="4"/>
    </row>
    <row r="27" spans="1:9" x14ac:dyDescent="0.3">
      <c r="A27" s="1" t="s">
        <v>21</v>
      </c>
      <c r="B27" s="1">
        <v>3.19</v>
      </c>
      <c r="C27" s="1">
        <v>0.01</v>
      </c>
      <c r="D27" s="4">
        <v>0</v>
      </c>
      <c r="E27" s="1">
        <v>9.17</v>
      </c>
      <c r="F27" s="1">
        <v>12.37</v>
      </c>
      <c r="G27" s="8">
        <f>(F27-F28)/F28</f>
        <v>-3.8850038850038855E-2</v>
      </c>
      <c r="H27" s="8">
        <f>F27/$F$55</f>
        <v>4.1143777045298067E-3</v>
      </c>
      <c r="I27" s="1">
        <v>-0.5</v>
      </c>
    </row>
    <row r="28" spans="1:9" x14ac:dyDescent="0.3">
      <c r="A28" s="1" t="s">
        <v>11</v>
      </c>
      <c r="B28" s="1">
        <v>3.13</v>
      </c>
      <c r="C28" s="1">
        <v>0.01</v>
      </c>
      <c r="D28" s="4">
        <v>0</v>
      </c>
      <c r="E28" s="1">
        <v>9.73</v>
      </c>
      <c r="F28" s="1">
        <v>12.87</v>
      </c>
      <c r="G28" s="1"/>
      <c r="H28" s="1"/>
      <c r="I28" s="1"/>
    </row>
    <row r="29" spans="1:9" x14ac:dyDescent="0.3">
      <c r="A29" s="1" t="s">
        <v>22</v>
      </c>
      <c r="B29" s="1">
        <v>1.6</v>
      </c>
      <c r="C29" s="1">
        <v>0.01</v>
      </c>
      <c r="D29" s="1">
        <v>0.01</v>
      </c>
      <c r="E29" s="1">
        <v>35.229999999999997</v>
      </c>
      <c r="F29" s="1">
        <v>36.85</v>
      </c>
      <c r="G29" s="8">
        <f>(F29-F30)/F30</f>
        <v>0.16026448362720402</v>
      </c>
      <c r="H29" s="8">
        <f>F29/$F$55</f>
        <v>1.2256654681642956E-2</v>
      </c>
      <c r="I29" s="1">
        <v>5.09</v>
      </c>
    </row>
    <row r="30" spans="1:9" x14ac:dyDescent="0.3">
      <c r="A30" s="1" t="s">
        <v>11</v>
      </c>
      <c r="B30" s="1">
        <v>0.85</v>
      </c>
      <c r="C30" s="1">
        <v>0.01</v>
      </c>
      <c r="D30" s="1">
        <v>0.01</v>
      </c>
      <c r="E30" s="1">
        <v>30.89</v>
      </c>
      <c r="F30" s="1">
        <v>31.76</v>
      </c>
      <c r="G30" s="1"/>
      <c r="H30" s="1"/>
      <c r="I30" s="1"/>
    </row>
    <row r="31" spans="1:9" x14ac:dyDescent="0.3">
      <c r="A31" s="1" t="s">
        <v>23</v>
      </c>
      <c r="B31" s="1">
        <v>29.56</v>
      </c>
      <c r="C31" s="1">
        <v>0.53</v>
      </c>
      <c r="D31" s="1">
        <v>3.19</v>
      </c>
      <c r="E31" s="1">
        <v>84.55</v>
      </c>
      <c r="F31" s="1">
        <v>117.83</v>
      </c>
      <c r="G31" s="8">
        <f>(F31-F32)/F32</f>
        <v>0.13812421520332269</v>
      </c>
      <c r="H31" s="8">
        <f>F31/$F$55</f>
        <v>3.9191360139429837E-2</v>
      </c>
      <c r="I31" s="1">
        <v>14.3</v>
      </c>
    </row>
    <row r="32" spans="1:9" x14ac:dyDescent="0.3">
      <c r="A32" s="1" t="s">
        <v>11</v>
      </c>
      <c r="B32" s="1">
        <v>27.3</v>
      </c>
      <c r="C32" s="1">
        <v>0.5</v>
      </c>
      <c r="D32" s="1">
        <v>3.16</v>
      </c>
      <c r="E32" s="1">
        <v>72.569999999999993</v>
      </c>
      <c r="F32" s="1">
        <v>103.53</v>
      </c>
      <c r="G32" s="1"/>
      <c r="H32" s="1"/>
      <c r="I32" s="1"/>
    </row>
    <row r="33" spans="1:9" x14ac:dyDescent="0.3">
      <c r="A33" s="1" t="s">
        <v>24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x14ac:dyDescent="0.3">
      <c r="A34" s="1" t="s">
        <v>11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/>
      <c r="H34" s="4"/>
      <c r="I34" s="4"/>
    </row>
    <row r="35" spans="1:9" x14ac:dyDescent="0.3">
      <c r="A35" s="1" t="s">
        <v>25</v>
      </c>
      <c r="B35" s="1">
        <v>1.4</v>
      </c>
      <c r="C35" s="1">
        <v>0.02</v>
      </c>
      <c r="D35" s="1">
        <v>2.61</v>
      </c>
      <c r="E35" s="1">
        <v>32.1</v>
      </c>
      <c r="F35" s="1">
        <v>36.130000000000003</v>
      </c>
      <c r="G35" s="8">
        <f>(F35-F36)/F36</f>
        <v>-6.6649444587961723E-2</v>
      </c>
      <c r="H35" s="8">
        <f>F35/$F$55</f>
        <v>1.2017175947021981E-2</v>
      </c>
      <c r="I35" s="1">
        <v>-2.58</v>
      </c>
    </row>
    <row r="36" spans="1:9" x14ac:dyDescent="0.3">
      <c r="A36" s="1" t="s">
        <v>11</v>
      </c>
      <c r="B36" s="1">
        <v>1.58</v>
      </c>
      <c r="C36" s="1">
        <v>0.03</v>
      </c>
      <c r="D36" s="1">
        <v>3.14</v>
      </c>
      <c r="E36" s="1">
        <v>33.96</v>
      </c>
      <c r="F36" s="1">
        <v>38.71</v>
      </c>
      <c r="G36" s="1"/>
      <c r="H36" s="1"/>
      <c r="I36" s="1"/>
    </row>
    <row r="37" spans="1:9" x14ac:dyDescent="0.3">
      <c r="A37" s="1" t="s">
        <v>26</v>
      </c>
      <c r="B37" s="1">
        <v>17.079999999999998</v>
      </c>
      <c r="C37" s="1">
        <v>1.43</v>
      </c>
      <c r="D37" s="1">
        <v>0.41</v>
      </c>
      <c r="E37" s="1">
        <v>29.96</v>
      </c>
      <c r="F37" s="1">
        <v>48.88</v>
      </c>
      <c r="G37" s="8">
        <f>(F37-F38)/F38</f>
        <v>7.4049659415513183E-2</v>
      </c>
      <c r="H37" s="8">
        <f>F37/$F$55</f>
        <v>1.6257945205935081E-2</v>
      </c>
      <c r="I37" s="1">
        <v>3.37</v>
      </c>
    </row>
    <row r="38" spans="1:9" x14ac:dyDescent="0.3">
      <c r="A38" s="1" t="s">
        <v>11</v>
      </c>
      <c r="B38" s="1">
        <v>18.72</v>
      </c>
      <c r="C38" s="1">
        <v>0.72</v>
      </c>
      <c r="D38" s="1">
        <v>0.1</v>
      </c>
      <c r="E38" s="1">
        <v>25.97</v>
      </c>
      <c r="F38" s="1">
        <v>45.51</v>
      </c>
      <c r="G38" s="1"/>
      <c r="H38" s="1"/>
      <c r="I38" s="1"/>
    </row>
    <row r="39" spans="1:9" x14ac:dyDescent="0.3">
      <c r="A39" s="1" t="s">
        <v>27</v>
      </c>
      <c r="B39" s="1">
        <v>4.3600000000000003</v>
      </c>
      <c r="C39" s="1">
        <v>3.32</v>
      </c>
      <c r="D39" s="1">
        <v>0.81</v>
      </c>
      <c r="E39" s="4">
        <v>0</v>
      </c>
      <c r="F39" s="1">
        <v>8.49</v>
      </c>
      <c r="G39" s="8">
        <f>(F39-F40)/F40</f>
        <v>9.8318240620957273E-2</v>
      </c>
      <c r="H39" s="8">
        <f>F39/$F$55</f>
        <v>2.8238534124056637E-3</v>
      </c>
      <c r="I39" s="1">
        <v>0.76</v>
      </c>
    </row>
    <row r="40" spans="1:9" x14ac:dyDescent="0.3">
      <c r="A40" s="1" t="s">
        <v>11</v>
      </c>
      <c r="B40" s="1">
        <v>3.91</v>
      </c>
      <c r="C40" s="1">
        <v>3.15</v>
      </c>
      <c r="D40" s="1">
        <v>0.67</v>
      </c>
      <c r="E40" s="4">
        <v>0</v>
      </c>
      <c r="F40" s="1">
        <v>7.73</v>
      </c>
      <c r="G40" s="1"/>
      <c r="H40" s="1"/>
      <c r="I40" s="1"/>
    </row>
    <row r="41" spans="1:9" x14ac:dyDescent="0.3">
      <c r="A41" s="1" t="s">
        <v>28</v>
      </c>
      <c r="B41" s="1">
        <v>4.24</v>
      </c>
      <c r="C41" s="1">
        <v>1.67</v>
      </c>
      <c r="D41" s="1">
        <v>0.4</v>
      </c>
      <c r="E41" s="1">
        <v>64.41</v>
      </c>
      <c r="F41" s="1">
        <v>70.72</v>
      </c>
      <c r="G41" s="8">
        <f>(F41-F42)/F42</f>
        <v>0.93806522334886255</v>
      </c>
      <c r="H41" s="8">
        <f>F41/$F$55</f>
        <v>2.3522133489437987E-2</v>
      </c>
      <c r="I41" s="1">
        <v>34.229999999999997</v>
      </c>
    </row>
    <row r="42" spans="1:9" x14ac:dyDescent="0.3">
      <c r="A42" s="1" t="s">
        <v>11</v>
      </c>
      <c r="B42" s="1">
        <v>3.54</v>
      </c>
      <c r="C42" s="1">
        <v>0.12</v>
      </c>
      <c r="D42" s="1">
        <v>0.55000000000000004</v>
      </c>
      <c r="E42" s="1">
        <v>32.28</v>
      </c>
      <c r="F42" s="1">
        <v>36.49</v>
      </c>
      <c r="G42" s="1"/>
      <c r="H42" s="1"/>
      <c r="I42" s="1"/>
    </row>
    <row r="43" spans="1:9" x14ac:dyDescent="0.3">
      <c r="A43" s="1" t="s">
        <v>29</v>
      </c>
      <c r="B43" s="1">
        <v>2.98</v>
      </c>
      <c r="C43" s="1">
        <v>0.01</v>
      </c>
      <c r="D43" s="4">
        <v>0</v>
      </c>
      <c r="E43" s="1">
        <v>1.1599999999999999</v>
      </c>
      <c r="F43" s="1">
        <v>4.1500000000000004</v>
      </c>
      <c r="G43" s="8">
        <f>(F43-F44)/F44</f>
        <v>0.20991253644314872</v>
      </c>
      <c r="H43" s="8">
        <f>F43/$F$55</f>
        <v>1.3803288176070087E-3</v>
      </c>
      <c r="I43" s="1">
        <v>0.72</v>
      </c>
    </row>
    <row r="44" spans="1:9" x14ac:dyDescent="0.3">
      <c r="A44" s="1" t="s">
        <v>11</v>
      </c>
      <c r="B44" s="1">
        <v>2.81</v>
      </c>
      <c r="C44" s="1">
        <v>0.01</v>
      </c>
      <c r="D44" s="4">
        <v>0</v>
      </c>
      <c r="E44" s="1">
        <v>0.61</v>
      </c>
      <c r="F44" s="1">
        <v>3.43</v>
      </c>
      <c r="G44" s="1"/>
      <c r="H44" s="1"/>
      <c r="I44" s="1"/>
    </row>
    <row r="45" spans="1:9" x14ac:dyDescent="0.3">
      <c r="A45" s="1" t="s">
        <v>30</v>
      </c>
      <c r="B45" s="1">
        <v>44.66</v>
      </c>
      <c r="C45" s="4">
        <v>0</v>
      </c>
      <c r="D45" s="1">
        <v>8.36</v>
      </c>
      <c r="E45" s="1">
        <v>297.52999999999997</v>
      </c>
      <c r="F45" s="1">
        <v>350.55</v>
      </c>
      <c r="G45" s="8">
        <f>(F45-F46)/F46</f>
        <v>0.13877789689114131</v>
      </c>
      <c r="H45" s="8">
        <f>F45/$F$55</f>
        <v>0.1165962089185872</v>
      </c>
      <c r="I45" s="1">
        <v>42.72</v>
      </c>
    </row>
    <row r="46" spans="1:9" x14ac:dyDescent="0.3">
      <c r="A46" s="1" t="s">
        <v>11</v>
      </c>
      <c r="B46" s="1">
        <v>40.31</v>
      </c>
      <c r="C46" s="4">
        <v>0</v>
      </c>
      <c r="D46" s="1">
        <v>7.15</v>
      </c>
      <c r="E46" s="1">
        <v>260.37</v>
      </c>
      <c r="F46" s="1">
        <v>307.83</v>
      </c>
      <c r="G46" s="1"/>
      <c r="H46" s="1"/>
      <c r="I46" s="1"/>
    </row>
    <row r="47" spans="1:9" x14ac:dyDescent="0.3">
      <c r="A47" s="1" t="s">
        <v>31</v>
      </c>
      <c r="B47" s="1">
        <v>75.209999999999994</v>
      </c>
      <c r="C47" s="1">
        <v>10.38</v>
      </c>
      <c r="D47" s="1">
        <v>11.39</v>
      </c>
      <c r="E47" s="1">
        <v>201.36</v>
      </c>
      <c r="F47" s="1">
        <v>298.33999999999997</v>
      </c>
      <c r="G47" s="8">
        <f>(F47-F48)/F48</f>
        <v>-6.1233480176211566E-2</v>
      </c>
      <c r="H47" s="8">
        <f>F47/$F$55</f>
        <v>9.9230674565030097E-2</v>
      </c>
      <c r="I47" s="1">
        <v>-19.46</v>
      </c>
    </row>
    <row r="48" spans="1:9" x14ac:dyDescent="0.3">
      <c r="A48" s="1" t="s">
        <v>11</v>
      </c>
      <c r="B48" s="1">
        <v>72.400000000000006</v>
      </c>
      <c r="C48" s="1">
        <v>14.26</v>
      </c>
      <c r="D48" s="1">
        <v>16.82</v>
      </c>
      <c r="E48" s="1">
        <v>214.32</v>
      </c>
      <c r="F48" s="1">
        <v>317.8</v>
      </c>
      <c r="G48" s="1"/>
      <c r="H48" s="1"/>
      <c r="I48" s="1"/>
    </row>
    <row r="49" spans="1:9" x14ac:dyDescent="0.3">
      <c r="A49" s="1" t="s">
        <v>32</v>
      </c>
      <c r="B49" s="1">
        <v>32.700000000000003</v>
      </c>
      <c r="C49" s="1">
        <v>0.53</v>
      </c>
      <c r="D49" s="1">
        <v>6.01</v>
      </c>
      <c r="E49" s="1">
        <v>41.62</v>
      </c>
      <c r="F49" s="1">
        <v>80.86</v>
      </c>
      <c r="G49" s="8">
        <f>(F49-F50)/F50</f>
        <v>-8.6534116583822832E-2</v>
      </c>
      <c r="H49" s="8">
        <f>F49/$F$55</f>
        <v>2.6894792335350054E-2</v>
      </c>
      <c r="I49" s="1">
        <v>-7.66</v>
      </c>
    </row>
    <row r="50" spans="1:9" x14ac:dyDescent="0.3">
      <c r="A50" s="1" t="s">
        <v>11</v>
      </c>
      <c r="B50" s="1">
        <v>31.42</v>
      </c>
      <c r="C50" s="1">
        <v>0.6</v>
      </c>
      <c r="D50" s="1">
        <v>7.24</v>
      </c>
      <c r="E50" s="1">
        <v>49.26</v>
      </c>
      <c r="F50" s="1">
        <v>88.52</v>
      </c>
      <c r="G50" s="1"/>
      <c r="H50" s="1"/>
      <c r="I50" s="1"/>
    </row>
    <row r="51" spans="1:9" x14ac:dyDescent="0.3">
      <c r="A51" s="1" t="s">
        <v>33</v>
      </c>
      <c r="B51" s="1">
        <v>38.65</v>
      </c>
      <c r="C51" s="1">
        <v>45.34</v>
      </c>
      <c r="D51" s="1">
        <v>26.05</v>
      </c>
      <c r="E51" s="1">
        <v>57.12</v>
      </c>
      <c r="F51" s="1">
        <v>167.16</v>
      </c>
      <c r="G51" s="8">
        <f>(F51-F52)/F52</f>
        <v>2.2183584147730953E-3</v>
      </c>
      <c r="H51" s="8">
        <f>F51/$F$55</f>
        <v>5.5598979554503027E-2</v>
      </c>
      <c r="I51" s="1">
        <v>0.37</v>
      </c>
    </row>
    <row r="52" spans="1:9" x14ac:dyDescent="0.3">
      <c r="A52" s="1" t="s">
        <v>11</v>
      </c>
      <c r="B52" s="1">
        <v>38.270000000000003</v>
      </c>
      <c r="C52" s="1">
        <v>50.97</v>
      </c>
      <c r="D52" s="1">
        <v>20.58</v>
      </c>
      <c r="E52" s="1">
        <v>56.97</v>
      </c>
      <c r="F52" s="1">
        <v>166.79</v>
      </c>
      <c r="G52" s="1"/>
      <c r="H52" s="1"/>
      <c r="I52" s="1"/>
    </row>
    <row r="53" spans="1:9" x14ac:dyDescent="0.3">
      <c r="A53" s="1" t="s">
        <v>34</v>
      </c>
      <c r="B53" s="1">
        <v>0.93</v>
      </c>
      <c r="C53" s="1">
        <v>0.01</v>
      </c>
      <c r="D53" s="1">
        <v>0.31</v>
      </c>
      <c r="E53" s="1">
        <v>13.02</v>
      </c>
      <c r="F53" s="1">
        <v>14.27</v>
      </c>
      <c r="G53" s="8">
        <f>(F53-F54)/F54</f>
        <v>-1.1772853185595563E-2</v>
      </c>
      <c r="H53" s="8">
        <f>F53/$F$55</f>
        <v>4.7463354764462678E-3</v>
      </c>
      <c r="I53" s="1">
        <v>-0.17</v>
      </c>
    </row>
    <row r="54" spans="1:9" x14ac:dyDescent="0.3">
      <c r="A54" s="1" t="s">
        <v>11</v>
      </c>
      <c r="B54" s="1">
        <v>0.47</v>
      </c>
      <c r="C54" s="1">
        <v>0.02</v>
      </c>
      <c r="D54" s="1">
        <v>0.23</v>
      </c>
      <c r="E54" s="1">
        <v>13.72</v>
      </c>
      <c r="F54" s="1">
        <v>14.44</v>
      </c>
      <c r="G54" s="1"/>
      <c r="H54" s="1"/>
      <c r="I54" s="1"/>
    </row>
    <row r="55" spans="1:9" x14ac:dyDescent="0.3">
      <c r="A55" s="3" t="s">
        <v>35</v>
      </c>
      <c r="B55" s="5">
        <f t="shared" ref="B55:F56" si="0">SUM(B5+B7+B9+B11+B13+B15+B17+B19+B21+B23+B25+B27+B29+B31+B33+B35+B37+B39+B41+B43+B45+B47+B49+B51+B53)</f>
        <v>494.7999999999999</v>
      </c>
      <c r="C55" s="5">
        <f t="shared" si="0"/>
        <v>112.47000000000001</v>
      </c>
      <c r="D55" s="5">
        <f t="shared" si="0"/>
        <v>138.13000000000002</v>
      </c>
      <c r="E55" s="5">
        <f t="shared" si="0"/>
        <v>2261.1299999999997</v>
      </c>
      <c r="F55" s="5">
        <f t="shared" si="0"/>
        <v>3006.53</v>
      </c>
      <c r="G55" s="10">
        <f>(F55-F56)/F56</f>
        <v>-6.5752471155609102E-2</v>
      </c>
      <c r="H55" s="10">
        <f>F55/$F$55</f>
        <v>1</v>
      </c>
      <c r="I55" s="5">
        <f t="shared" ref="I55" si="1">SUM(I5+I7+I9+I11+I13+I15+I17+I19+I21+I23+I25+I27+I29+I31+I33+I35+I37+I39+I41+I43+I45+I47+I49+I51+I53)</f>
        <v>-211.59999999999997</v>
      </c>
    </row>
    <row r="56" spans="1:9" x14ac:dyDescent="0.3">
      <c r="A56" s="1" t="s">
        <v>36</v>
      </c>
      <c r="B56" s="4">
        <f t="shared" si="0"/>
        <v>442.38000000000005</v>
      </c>
      <c r="C56" s="4">
        <f t="shared" si="0"/>
        <v>116.25999999999998</v>
      </c>
      <c r="D56" s="4">
        <f t="shared" si="0"/>
        <v>126.64999999999999</v>
      </c>
      <c r="E56" s="4">
        <f t="shared" si="0"/>
        <v>2532.84</v>
      </c>
      <c r="F56" s="4">
        <f t="shared" si="0"/>
        <v>3218.1300000000006</v>
      </c>
      <c r="G56" s="1"/>
      <c r="H56" s="1"/>
      <c r="I56" s="1"/>
    </row>
    <row r="57" spans="1:9" x14ac:dyDescent="0.3">
      <c r="A57" s="1" t="s">
        <v>37</v>
      </c>
      <c r="B57" s="8">
        <f>(B55-B56)/B56</f>
        <v>0.11849541118495374</v>
      </c>
      <c r="C57" s="8">
        <f>(C55-C56)/C56</f>
        <v>-3.2599346292791709E-2</v>
      </c>
      <c r="D57" s="8">
        <f>(D55-D56)/D56</f>
        <v>9.064350572443769E-2</v>
      </c>
      <c r="E57" s="8">
        <f>(E55-E56)/E56</f>
        <v>-0.10727483773155844</v>
      </c>
      <c r="F57" s="8">
        <f>(F55-F56)/F56</f>
        <v>-6.5752471155609102E-2</v>
      </c>
      <c r="G57" s="1"/>
      <c r="H57" s="1"/>
      <c r="I57" s="1"/>
    </row>
    <row r="58" spans="1:9" x14ac:dyDescent="0.3">
      <c r="A58" s="1" t="s">
        <v>46</v>
      </c>
      <c r="B58" s="8">
        <f>B55/$F$55</f>
        <v>0.16457510818119223</v>
      </c>
      <c r="C58" s="8">
        <f>C55/$F$55</f>
        <v>3.7408574003918137E-2</v>
      </c>
      <c r="D58" s="8">
        <f>D55/$F$55</f>
        <v>4.5943330018326782E-2</v>
      </c>
      <c r="E58" s="8">
        <f>E55/$F$55</f>
        <v>0.75207298779656262</v>
      </c>
      <c r="F58" s="8">
        <f>F55/$F$55</f>
        <v>1</v>
      </c>
      <c r="G58" s="1"/>
      <c r="H58" s="1"/>
      <c r="I58" s="1"/>
    </row>
    <row r="59" spans="1:9" x14ac:dyDescent="0.3">
      <c r="A59" s="1" t="s">
        <v>47</v>
      </c>
      <c r="B59" s="8">
        <f>B56/$F$56</f>
        <v>0.13746492528269522</v>
      </c>
      <c r="C59" s="8">
        <f>C56/$F$56</f>
        <v>3.6126570399579866E-2</v>
      </c>
      <c r="D59" s="8">
        <f>D56/$F$56</f>
        <v>3.9355153458685628E-2</v>
      </c>
      <c r="E59" s="8">
        <f>E56/$F$56</f>
        <v>0.78705335085903916</v>
      </c>
      <c r="F59" s="8">
        <f>F56/$F$56</f>
        <v>1</v>
      </c>
      <c r="G59" s="1"/>
      <c r="H59" s="1"/>
      <c r="I59" s="1"/>
    </row>
  </sheetData>
  <mergeCells count="1">
    <mergeCell ref="A2:I2"/>
  </mergeCells>
  <pageMargins left="0.75" right="0.75" top="1" bottom="1" header="0.5" footer="0.5"/>
  <pageSetup scale="7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workbookViewId="0">
      <selection activeCell="A10" sqref="A10"/>
    </sheetView>
  </sheetViews>
  <sheetFormatPr defaultRowHeight="14.4" x14ac:dyDescent="0.3"/>
  <cols>
    <col min="1" max="1" width="37.21875" customWidth="1"/>
    <col min="2" max="2" width="10.44140625" bestFit="1" customWidth="1"/>
    <col min="3" max="3" width="9.6640625" customWidth="1"/>
    <col min="4" max="4" width="13.44140625" customWidth="1"/>
    <col min="5" max="5" width="12.5546875" customWidth="1"/>
    <col min="8" max="8" width="12.5546875" customWidth="1"/>
  </cols>
  <sheetData>
    <row r="1" spans="1:8" ht="52.8" customHeight="1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8" ht="43.2" x14ac:dyDescent="0.3">
      <c r="A2" s="7"/>
      <c r="B2" s="7" t="s">
        <v>52</v>
      </c>
      <c r="C2" s="7" t="s">
        <v>53</v>
      </c>
      <c r="D2" s="7" t="s">
        <v>54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x14ac:dyDescent="0.3">
      <c r="A3" s="3" t="s">
        <v>9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10</v>
      </c>
      <c r="B4" s="4">
        <v>0</v>
      </c>
      <c r="C4" s="4">
        <v>0</v>
      </c>
      <c r="D4" s="1">
        <v>28.78</v>
      </c>
      <c r="E4" s="1">
        <v>28.78</v>
      </c>
      <c r="F4" s="8">
        <f>(E4-E5)/E5</f>
        <v>0.67422920302501443</v>
      </c>
      <c r="G4" s="8">
        <f>E4/$E$65</f>
        <v>1.2040052628166109E-3</v>
      </c>
      <c r="H4" s="1">
        <v>11.59</v>
      </c>
    </row>
    <row r="5" spans="1:8" x14ac:dyDescent="0.3">
      <c r="A5" s="1" t="s">
        <v>11</v>
      </c>
      <c r="B5" s="4">
        <v>0</v>
      </c>
      <c r="C5" s="4">
        <v>0</v>
      </c>
      <c r="D5" s="1">
        <v>17.190000000000001</v>
      </c>
      <c r="E5" s="1">
        <v>17.190000000000001</v>
      </c>
      <c r="F5" s="1"/>
      <c r="G5" s="1"/>
      <c r="H5" s="1"/>
    </row>
    <row r="6" spans="1:8" x14ac:dyDescent="0.3">
      <c r="A6" s="1" t="s">
        <v>12</v>
      </c>
      <c r="B6" s="1">
        <v>1639.51</v>
      </c>
      <c r="C6" s="1">
        <v>9.2899999999999991</v>
      </c>
      <c r="D6" s="1">
        <v>501.33</v>
      </c>
      <c r="E6" s="1">
        <v>2150.13</v>
      </c>
      <c r="F6" s="8">
        <f>(E6-E7)/E7</f>
        <v>6.588770684407258E-2</v>
      </c>
      <c r="G6" s="8">
        <f>E6/$E$65</f>
        <v>8.9950237517021525E-2</v>
      </c>
      <c r="H6" s="1">
        <v>132.91</v>
      </c>
    </row>
    <row r="7" spans="1:8" x14ac:dyDescent="0.3">
      <c r="A7" s="1" t="s">
        <v>11</v>
      </c>
      <c r="B7" s="1">
        <v>1687.11</v>
      </c>
      <c r="C7" s="1">
        <v>7.85</v>
      </c>
      <c r="D7" s="1">
        <v>322.26</v>
      </c>
      <c r="E7" s="1">
        <v>2017.22</v>
      </c>
      <c r="F7" s="1"/>
      <c r="G7" s="1"/>
      <c r="H7" s="1"/>
    </row>
    <row r="8" spans="1:8" x14ac:dyDescent="0.3">
      <c r="A8" s="1" t="s">
        <v>13</v>
      </c>
      <c r="B8" s="1">
        <v>342.39</v>
      </c>
      <c r="C8" s="4">
        <v>0</v>
      </c>
      <c r="D8" s="1">
        <v>52.2</v>
      </c>
      <c r="E8" s="1">
        <v>394.59</v>
      </c>
      <c r="F8" s="8">
        <f>(E8-E9)/E9</f>
        <v>7.8532645277092206</v>
      </c>
      <c r="G8" s="8">
        <f>E8/$E$65</f>
        <v>1.6507589876817459E-2</v>
      </c>
      <c r="H8" s="1">
        <v>350.02</v>
      </c>
    </row>
    <row r="9" spans="1:8" x14ac:dyDescent="0.3">
      <c r="A9" s="1" t="s">
        <v>11</v>
      </c>
      <c r="B9" s="4">
        <v>0</v>
      </c>
      <c r="C9" s="4">
        <v>0</v>
      </c>
      <c r="D9" s="1">
        <v>44.57</v>
      </c>
      <c r="E9" s="1">
        <v>44.57</v>
      </c>
      <c r="F9" s="1"/>
      <c r="G9" s="1"/>
      <c r="H9" s="1"/>
    </row>
    <row r="10" spans="1:8" x14ac:dyDescent="0.3">
      <c r="A10" s="1" t="s">
        <v>72</v>
      </c>
      <c r="B10" s="4">
        <v>0</v>
      </c>
      <c r="C10" s="4">
        <v>0</v>
      </c>
      <c r="D10" s="1">
        <v>1.08</v>
      </c>
      <c r="E10" s="1">
        <v>1.08</v>
      </c>
      <c r="F10" s="8">
        <f>(E10-E11)/E11</f>
        <v>-0.49056603773584906</v>
      </c>
      <c r="G10" s="1">
        <v>0</v>
      </c>
      <c r="H10" s="4">
        <v>-1.04</v>
      </c>
    </row>
    <row r="11" spans="1:8" x14ac:dyDescent="0.3">
      <c r="A11" s="1" t="s">
        <v>11</v>
      </c>
      <c r="B11" s="4">
        <v>0</v>
      </c>
      <c r="C11" s="4">
        <v>0</v>
      </c>
      <c r="D11" s="1">
        <v>2.12</v>
      </c>
      <c r="E11" s="1">
        <v>2.12</v>
      </c>
      <c r="F11" s="1"/>
      <c r="G11" s="1"/>
      <c r="H11" s="1"/>
    </row>
    <row r="12" spans="1:8" x14ac:dyDescent="0.3">
      <c r="A12" s="1" t="s">
        <v>14</v>
      </c>
      <c r="B12" s="1">
        <v>257.17</v>
      </c>
      <c r="C12" s="4">
        <v>0</v>
      </c>
      <c r="D12" s="1">
        <v>190.01</v>
      </c>
      <c r="E12" s="1">
        <v>447.18</v>
      </c>
      <c r="F12" s="8">
        <f>(E12-E13)/E13</f>
        <v>-0.23548519455652048</v>
      </c>
      <c r="G12" s="8">
        <f>E12/$E$65</f>
        <v>1.8707681495008063E-2</v>
      </c>
      <c r="H12" s="4">
        <v>-137.74</v>
      </c>
    </row>
    <row r="13" spans="1:8" x14ac:dyDescent="0.3">
      <c r="A13" s="1" t="s">
        <v>11</v>
      </c>
      <c r="B13" s="1">
        <v>408.81</v>
      </c>
      <c r="C13" s="4">
        <v>0</v>
      </c>
      <c r="D13" s="1">
        <v>176.11</v>
      </c>
      <c r="E13" s="1">
        <v>584.91999999999996</v>
      </c>
      <c r="F13" s="1"/>
      <c r="G13" s="1"/>
      <c r="H13" s="1"/>
    </row>
    <row r="14" spans="1:8" x14ac:dyDescent="0.3">
      <c r="A14" s="1" t="s">
        <v>15</v>
      </c>
      <c r="B14" s="4">
        <v>0</v>
      </c>
      <c r="C14" s="4">
        <v>0</v>
      </c>
      <c r="D14" s="1">
        <v>76.47</v>
      </c>
      <c r="E14" s="1">
        <v>76.47</v>
      </c>
      <c r="F14" s="8">
        <f>(E14-E15)/E15</f>
        <v>1.4892578125</v>
      </c>
      <c r="G14" s="8">
        <f>E14/$E$65</f>
        <v>3.199106408880689E-3</v>
      </c>
      <c r="H14" s="1">
        <v>45.75</v>
      </c>
    </row>
    <row r="15" spans="1:8" x14ac:dyDescent="0.3">
      <c r="A15" s="1" t="s">
        <v>11</v>
      </c>
      <c r="B15" s="4">
        <v>0</v>
      </c>
      <c r="C15" s="4">
        <v>0</v>
      </c>
      <c r="D15" s="1">
        <v>30.72</v>
      </c>
      <c r="E15" s="1">
        <v>30.72</v>
      </c>
      <c r="F15" s="1"/>
      <c r="G15" s="1"/>
      <c r="H15" s="1"/>
    </row>
    <row r="16" spans="1:8" x14ac:dyDescent="0.3">
      <c r="A16" s="1" t="s">
        <v>16</v>
      </c>
      <c r="B16" s="1">
        <v>2330.86</v>
      </c>
      <c r="C16" s="1">
        <v>62.79</v>
      </c>
      <c r="D16" s="1">
        <v>132.88999999999999</v>
      </c>
      <c r="E16" s="1">
        <v>2526.54</v>
      </c>
      <c r="F16" s="8">
        <f>(E16-E17)/E17</f>
        <v>0.32459198599147526</v>
      </c>
      <c r="G16" s="8">
        <f>E16/$E$65</f>
        <v>0.10569727090745934</v>
      </c>
      <c r="H16" s="1">
        <v>619.13</v>
      </c>
    </row>
    <row r="17" spans="1:8" x14ac:dyDescent="0.3">
      <c r="A17" s="1" t="s">
        <v>11</v>
      </c>
      <c r="B17" s="1">
        <v>1760.8</v>
      </c>
      <c r="C17" s="1">
        <v>51.65</v>
      </c>
      <c r="D17" s="1">
        <v>94.96</v>
      </c>
      <c r="E17" s="1">
        <v>1907.41</v>
      </c>
      <c r="F17" s="1"/>
      <c r="G17" s="1"/>
      <c r="H17" s="1"/>
    </row>
    <row r="18" spans="1:8" x14ac:dyDescent="0.3">
      <c r="A18" s="1" t="s">
        <v>17</v>
      </c>
      <c r="B18" s="1">
        <v>1003.3</v>
      </c>
      <c r="C18" s="1">
        <v>43.86</v>
      </c>
      <c r="D18" s="1">
        <v>421.27</v>
      </c>
      <c r="E18" s="1">
        <v>1468.43</v>
      </c>
      <c r="F18" s="8">
        <f>(E18-E19)/E19</f>
        <v>0.33742884466505763</v>
      </c>
      <c r="G18" s="8">
        <f>E18/$E$65</f>
        <v>6.1431461017296587E-2</v>
      </c>
      <c r="H18" s="1">
        <v>370.48</v>
      </c>
    </row>
    <row r="19" spans="1:8" x14ac:dyDescent="0.3">
      <c r="A19" s="1" t="s">
        <v>11</v>
      </c>
      <c r="B19" s="1">
        <v>817.27</v>
      </c>
      <c r="C19" s="1">
        <v>42.5</v>
      </c>
      <c r="D19" s="1">
        <v>238.18</v>
      </c>
      <c r="E19" s="1">
        <v>1097.95</v>
      </c>
      <c r="F19" s="1"/>
      <c r="G19" s="1"/>
      <c r="H19" s="1"/>
    </row>
    <row r="20" spans="1:8" x14ac:dyDescent="0.3">
      <c r="A20" s="1" t="s">
        <v>18</v>
      </c>
      <c r="B20" s="1">
        <v>462.04</v>
      </c>
      <c r="C20" s="1">
        <v>26.64</v>
      </c>
      <c r="D20" s="1">
        <v>303.06</v>
      </c>
      <c r="E20" s="1">
        <v>791.74</v>
      </c>
      <c r="F20" s="8">
        <f>(E20-E21)/E21</f>
        <v>0.1238484577495777</v>
      </c>
      <c r="G20" s="8">
        <f>E20/$E$65</f>
        <v>3.3122276816623469E-2</v>
      </c>
      <c r="H20" s="1">
        <v>87.25</v>
      </c>
    </row>
    <row r="21" spans="1:8" x14ac:dyDescent="0.3">
      <c r="A21" s="1" t="s">
        <v>11</v>
      </c>
      <c r="B21" s="1">
        <v>399.66</v>
      </c>
      <c r="C21" s="1">
        <v>22.85</v>
      </c>
      <c r="D21" s="1">
        <v>281.98</v>
      </c>
      <c r="E21" s="1">
        <v>704.49</v>
      </c>
      <c r="F21" s="1"/>
      <c r="G21" s="1"/>
      <c r="H21" s="1"/>
    </row>
    <row r="22" spans="1:8" x14ac:dyDescent="0.3">
      <c r="A22" s="1" t="s">
        <v>19</v>
      </c>
      <c r="B22" s="4">
        <v>0</v>
      </c>
      <c r="C22" s="4">
        <v>0</v>
      </c>
      <c r="D22" s="1">
        <v>23.61</v>
      </c>
      <c r="E22" s="1">
        <v>23.61</v>
      </c>
      <c r="F22" s="8">
        <f>(E22-E23)/E23</f>
        <v>0.17932067932067933</v>
      </c>
      <c r="G22" s="8">
        <f>E22/$E$65</f>
        <v>9.8771939732801182E-4</v>
      </c>
      <c r="H22" s="1">
        <v>3.59</v>
      </c>
    </row>
    <row r="23" spans="1:8" x14ac:dyDescent="0.3">
      <c r="A23" s="1" t="s">
        <v>11</v>
      </c>
      <c r="B23" s="4">
        <v>0</v>
      </c>
      <c r="C23" s="4">
        <v>0</v>
      </c>
      <c r="D23" s="1">
        <v>20.02</v>
      </c>
      <c r="E23" s="1">
        <v>20.02</v>
      </c>
      <c r="F23" s="1"/>
      <c r="G23" s="1"/>
      <c r="H23" s="1"/>
    </row>
    <row r="24" spans="1:8" x14ac:dyDescent="0.3">
      <c r="A24" s="1" t="s">
        <v>20</v>
      </c>
      <c r="B24" s="1">
        <v>340.14</v>
      </c>
      <c r="C24" s="4">
        <v>0</v>
      </c>
      <c r="D24" s="4">
        <v>0</v>
      </c>
      <c r="E24" s="1">
        <v>340.14</v>
      </c>
      <c r="F24" s="4">
        <v>0</v>
      </c>
      <c r="G24" s="8">
        <f>E24/$E$65</f>
        <v>1.4229685548799234E-2</v>
      </c>
      <c r="H24" s="1">
        <v>340.14</v>
      </c>
    </row>
    <row r="25" spans="1:8" x14ac:dyDescent="0.3">
      <c r="A25" s="1" t="s">
        <v>11</v>
      </c>
      <c r="B25" s="4">
        <v>0</v>
      </c>
      <c r="C25" s="4">
        <v>0</v>
      </c>
      <c r="D25" s="4">
        <v>0</v>
      </c>
      <c r="E25" s="4">
        <v>0</v>
      </c>
      <c r="F25" s="1"/>
      <c r="G25" s="1"/>
      <c r="H25" s="1"/>
    </row>
    <row r="26" spans="1:8" x14ac:dyDescent="0.3">
      <c r="A26" s="1" t="s">
        <v>21</v>
      </c>
      <c r="B26" s="4">
        <v>0</v>
      </c>
      <c r="C26" s="4">
        <v>0</v>
      </c>
      <c r="D26" s="1">
        <v>44.97</v>
      </c>
      <c r="E26" s="1">
        <v>44.97</v>
      </c>
      <c r="F26" s="8">
        <f>(E26-E27)/E27</f>
        <v>7.6352321685016697E-2</v>
      </c>
      <c r="G26" s="8">
        <f>E26/$E$65</f>
        <v>1.8813105166387417E-3</v>
      </c>
      <c r="H26" s="1">
        <v>3.19</v>
      </c>
    </row>
    <row r="27" spans="1:8" x14ac:dyDescent="0.3">
      <c r="A27" s="1" t="s">
        <v>11</v>
      </c>
      <c r="B27" s="4">
        <v>0</v>
      </c>
      <c r="C27" s="4">
        <v>0</v>
      </c>
      <c r="D27" s="1">
        <v>41.78</v>
      </c>
      <c r="E27" s="1">
        <v>41.78</v>
      </c>
      <c r="F27" s="1"/>
      <c r="G27" s="1"/>
      <c r="H27" s="1"/>
    </row>
    <row r="28" spans="1:8" x14ac:dyDescent="0.3">
      <c r="A28" s="1" t="s">
        <v>22</v>
      </c>
      <c r="B28" s="4">
        <v>0</v>
      </c>
      <c r="C28" s="4">
        <v>0</v>
      </c>
      <c r="D28" s="1">
        <v>0.88</v>
      </c>
      <c r="E28" s="1">
        <v>0.88</v>
      </c>
      <c r="F28" s="8">
        <f>(E28-E29)/E29</f>
        <v>-2.1428571428571428</v>
      </c>
      <c r="G28" s="4">
        <v>0</v>
      </c>
      <c r="H28" s="1">
        <v>1.65</v>
      </c>
    </row>
    <row r="29" spans="1:8" x14ac:dyDescent="0.3">
      <c r="A29" s="1" t="s">
        <v>11</v>
      </c>
      <c r="B29" s="4">
        <v>0</v>
      </c>
      <c r="C29" s="4">
        <v>0</v>
      </c>
      <c r="D29" s="1">
        <v>-0.77</v>
      </c>
      <c r="E29" s="1">
        <v>-0.77</v>
      </c>
      <c r="F29" s="1"/>
      <c r="G29" s="1"/>
      <c r="H29" s="1"/>
    </row>
    <row r="30" spans="1:8" x14ac:dyDescent="0.3">
      <c r="A30" s="1" t="s">
        <v>23</v>
      </c>
      <c r="B30" s="1">
        <v>0.81</v>
      </c>
      <c r="C30" s="4">
        <v>0</v>
      </c>
      <c r="D30" s="1">
        <v>310.11</v>
      </c>
      <c r="E30" s="1">
        <v>310.92</v>
      </c>
      <c r="F30" s="8">
        <f>(E30-E31)/E31</f>
        <v>0.20450935575097828</v>
      </c>
      <c r="G30" s="8">
        <f>E30/$E$65</f>
        <v>1.3007272978281468E-2</v>
      </c>
      <c r="H30" s="1">
        <v>52.79</v>
      </c>
    </row>
    <row r="31" spans="1:8" x14ac:dyDescent="0.3">
      <c r="A31" s="1" t="s">
        <v>11</v>
      </c>
      <c r="B31" s="1">
        <v>4.29</v>
      </c>
      <c r="C31" s="4">
        <v>0</v>
      </c>
      <c r="D31" s="1">
        <v>253.84</v>
      </c>
      <c r="E31" s="1">
        <v>258.13</v>
      </c>
      <c r="F31" s="1"/>
      <c r="G31" s="1"/>
      <c r="H31" s="1"/>
    </row>
    <row r="32" spans="1:8" x14ac:dyDescent="0.3">
      <c r="A32" s="1" t="s">
        <v>24</v>
      </c>
      <c r="B32" s="4">
        <v>0</v>
      </c>
      <c r="C32" s="4">
        <v>0</v>
      </c>
      <c r="D32" s="4">
        <v>0</v>
      </c>
      <c r="E32" s="4">
        <v>0</v>
      </c>
      <c r="F32" s="8">
        <f>(E32-E33)/E33</f>
        <v>-1</v>
      </c>
      <c r="G32" s="4">
        <v>0</v>
      </c>
      <c r="H32" s="1">
        <v>-0.01</v>
      </c>
    </row>
    <row r="33" spans="1:8" x14ac:dyDescent="0.3">
      <c r="A33" s="1" t="s">
        <v>11</v>
      </c>
      <c r="B33" s="4">
        <v>0</v>
      </c>
      <c r="C33" s="4">
        <v>0</v>
      </c>
      <c r="D33" s="1">
        <v>0.01</v>
      </c>
      <c r="E33" s="1">
        <v>0.01</v>
      </c>
      <c r="F33" s="1"/>
      <c r="G33" s="4"/>
      <c r="H33" s="1"/>
    </row>
    <row r="34" spans="1:8" x14ac:dyDescent="0.3">
      <c r="A34" s="1" t="s">
        <v>25</v>
      </c>
      <c r="B34" s="4">
        <v>0</v>
      </c>
      <c r="C34" s="4">
        <v>0</v>
      </c>
      <c r="D34" s="1">
        <v>0.12</v>
      </c>
      <c r="E34" s="1">
        <v>0.12</v>
      </c>
      <c r="F34" s="8">
        <f>(E34-E35)/E35</f>
        <v>-0.53846153846153855</v>
      </c>
      <c r="G34" s="4">
        <v>0</v>
      </c>
      <c r="H34" s="1">
        <v>-0.14000000000000001</v>
      </c>
    </row>
    <row r="35" spans="1:8" x14ac:dyDescent="0.3">
      <c r="A35" s="1" t="s">
        <v>11</v>
      </c>
      <c r="B35" s="4">
        <v>0</v>
      </c>
      <c r="C35" s="4">
        <v>0</v>
      </c>
      <c r="D35" s="1">
        <v>0.26</v>
      </c>
      <c r="E35" s="1">
        <v>0.26</v>
      </c>
      <c r="F35" s="1"/>
      <c r="G35" s="4"/>
      <c r="H35" s="1"/>
    </row>
    <row r="36" spans="1:8" x14ac:dyDescent="0.3">
      <c r="A36" s="1" t="s">
        <v>26</v>
      </c>
      <c r="B36" s="1">
        <v>2388.0700000000002</v>
      </c>
      <c r="C36" s="4">
        <v>0</v>
      </c>
      <c r="D36" s="1">
        <v>52.51</v>
      </c>
      <c r="E36" s="1">
        <v>2440.58</v>
      </c>
      <c r="F36" s="8">
        <f>(E36-E37)/E37</f>
        <v>5.104993884687601E-2</v>
      </c>
      <c r="G36" s="8">
        <f>E36/$E$65</f>
        <v>0.10210115233929687</v>
      </c>
      <c r="H36" s="1">
        <v>118.54</v>
      </c>
    </row>
    <row r="37" spans="1:8" x14ac:dyDescent="0.3">
      <c r="A37" s="1" t="s">
        <v>11</v>
      </c>
      <c r="B37" s="1">
        <v>2276.73</v>
      </c>
      <c r="C37" s="4">
        <v>0</v>
      </c>
      <c r="D37" s="1">
        <v>45.31</v>
      </c>
      <c r="E37" s="1">
        <v>2322.04</v>
      </c>
      <c r="F37" s="1"/>
      <c r="G37" s="1"/>
      <c r="H37" s="1"/>
    </row>
    <row r="38" spans="1:8" x14ac:dyDescent="0.3">
      <c r="A38" s="1" t="s">
        <v>27</v>
      </c>
      <c r="B38" s="4">
        <v>0</v>
      </c>
      <c r="C38" s="4">
        <v>0</v>
      </c>
      <c r="D38" s="1">
        <v>5.4</v>
      </c>
      <c r="E38" s="1">
        <v>5.4</v>
      </c>
      <c r="F38" s="8">
        <f>(E38-E39)/E39</f>
        <v>-0.11764705882352937</v>
      </c>
      <c r="G38" s="8">
        <f>E38/$E$65</f>
        <v>2.2590786724147667E-4</v>
      </c>
      <c r="H38" s="1">
        <v>-0.72</v>
      </c>
    </row>
    <row r="39" spans="1:8" x14ac:dyDescent="0.3">
      <c r="A39" s="1" t="s">
        <v>11</v>
      </c>
      <c r="B39" s="4">
        <v>0</v>
      </c>
      <c r="C39" s="4">
        <v>0</v>
      </c>
      <c r="D39" s="1">
        <v>6.12</v>
      </c>
      <c r="E39" s="1">
        <v>6.12</v>
      </c>
      <c r="F39" s="1"/>
      <c r="G39" s="1"/>
      <c r="H39" s="1"/>
    </row>
    <row r="40" spans="1:8" x14ac:dyDescent="0.3">
      <c r="A40" s="1" t="s">
        <v>28</v>
      </c>
      <c r="B40" s="1">
        <v>1759.47</v>
      </c>
      <c r="C40" s="1">
        <v>23.94</v>
      </c>
      <c r="D40" s="1">
        <v>80.62</v>
      </c>
      <c r="E40" s="1">
        <v>1864.03</v>
      </c>
      <c r="F40" s="8">
        <f>(E40-E41)/E41</f>
        <v>0.1235526355444381</v>
      </c>
      <c r="G40" s="8">
        <f>E40/$E$65</f>
        <v>7.7981304032246249E-2</v>
      </c>
      <c r="H40" s="1">
        <v>204.98</v>
      </c>
    </row>
    <row r="41" spans="1:8" x14ac:dyDescent="0.3">
      <c r="A41" s="1" t="s">
        <v>11</v>
      </c>
      <c r="B41" s="1">
        <v>1558.46</v>
      </c>
      <c r="C41" s="1">
        <v>17.5</v>
      </c>
      <c r="D41" s="1">
        <v>83.09</v>
      </c>
      <c r="E41" s="1">
        <v>1659.05</v>
      </c>
      <c r="F41" s="1"/>
      <c r="G41" s="1"/>
      <c r="H41" s="1"/>
    </row>
    <row r="42" spans="1:8" x14ac:dyDescent="0.3">
      <c r="A42" s="1" t="s">
        <v>29</v>
      </c>
      <c r="B42" s="4">
        <v>0</v>
      </c>
      <c r="C42" s="4">
        <v>0</v>
      </c>
      <c r="D42" s="1">
        <v>9.33</v>
      </c>
      <c r="E42" s="1">
        <v>9.33</v>
      </c>
      <c r="F42" s="8">
        <f>(E42-E43)/E43</f>
        <v>0.19157088122605365</v>
      </c>
      <c r="G42" s="8">
        <f>E42/$E$65</f>
        <v>3.9031859284499576E-4</v>
      </c>
      <c r="H42" s="1">
        <v>1.5</v>
      </c>
    </row>
    <row r="43" spans="1:8" x14ac:dyDescent="0.3">
      <c r="A43" s="1" t="s">
        <v>11</v>
      </c>
      <c r="B43" s="4">
        <v>0</v>
      </c>
      <c r="C43" s="4">
        <v>0</v>
      </c>
      <c r="D43" s="1">
        <v>7.83</v>
      </c>
      <c r="E43" s="1">
        <v>7.83</v>
      </c>
      <c r="F43" s="1"/>
      <c r="G43" s="1"/>
      <c r="H43" s="1"/>
    </row>
    <row r="44" spans="1:8" x14ac:dyDescent="0.3">
      <c r="A44" s="1" t="s">
        <v>30</v>
      </c>
      <c r="B44" s="1">
        <v>217.22</v>
      </c>
      <c r="C44" s="1">
        <v>55.21</v>
      </c>
      <c r="D44" s="1">
        <v>172.86</v>
      </c>
      <c r="E44" s="1">
        <v>445.29</v>
      </c>
      <c r="F44" s="8">
        <f>(E44-E45)/E45</f>
        <v>1.2284556100490442</v>
      </c>
      <c r="G44" s="8">
        <f>E44/$E$65</f>
        <v>1.8628613741473544E-2</v>
      </c>
      <c r="H44" s="1">
        <v>245.47</v>
      </c>
    </row>
    <row r="45" spans="1:8" x14ac:dyDescent="0.3">
      <c r="A45" s="1" t="s">
        <v>11</v>
      </c>
      <c r="B45" s="1">
        <v>3.6</v>
      </c>
      <c r="C45" s="1">
        <v>57.45</v>
      </c>
      <c r="D45" s="1">
        <v>138.77000000000001</v>
      </c>
      <c r="E45" s="1">
        <v>199.82</v>
      </c>
      <c r="F45" s="1"/>
      <c r="G45" s="1"/>
      <c r="H45" s="1"/>
    </row>
    <row r="46" spans="1:8" x14ac:dyDescent="0.3">
      <c r="A46" s="1" t="s">
        <v>31</v>
      </c>
      <c r="B46" s="1">
        <v>3.39</v>
      </c>
      <c r="C46" s="1">
        <v>81.31</v>
      </c>
      <c r="D46" s="1">
        <v>762.46</v>
      </c>
      <c r="E46" s="1">
        <v>847.16</v>
      </c>
      <c r="F46" s="8">
        <f>(E46-E47)/E47</f>
        <v>4.8231829542923634E-2</v>
      </c>
      <c r="G46" s="8">
        <f>E46/$E$65</f>
        <v>3.5440760891164699E-2</v>
      </c>
      <c r="H46" s="1">
        <v>38.979999999999997</v>
      </c>
    </row>
    <row r="47" spans="1:8" x14ac:dyDescent="0.3">
      <c r="A47" s="1" t="s">
        <v>11</v>
      </c>
      <c r="B47" s="1">
        <v>12.96</v>
      </c>
      <c r="C47" s="1">
        <v>74.97</v>
      </c>
      <c r="D47" s="1">
        <v>720.25</v>
      </c>
      <c r="E47" s="1">
        <v>808.18</v>
      </c>
      <c r="F47" s="1"/>
      <c r="G47" s="1"/>
      <c r="H47" s="1"/>
    </row>
    <row r="48" spans="1:8" x14ac:dyDescent="0.3">
      <c r="A48" s="1" t="s">
        <v>32</v>
      </c>
      <c r="B48" s="1">
        <v>699.99</v>
      </c>
      <c r="C48" s="4">
        <v>0</v>
      </c>
      <c r="D48" s="1">
        <v>310.11</v>
      </c>
      <c r="E48" s="1">
        <v>1010.1</v>
      </c>
      <c r="F48" s="8">
        <f>(E48-E49)/E49</f>
        <v>2.5619578249523944</v>
      </c>
      <c r="G48" s="8">
        <f>E48/$E$65</f>
        <v>4.2257321611225106E-2</v>
      </c>
      <c r="H48" s="1">
        <v>726.52</v>
      </c>
    </row>
    <row r="49" spans="1:14" x14ac:dyDescent="0.3">
      <c r="A49" s="1" t="s">
        <v>11</v>
      </c>
      <c r="B49" s="1">
        <v>5.67</v>
      </c>
      <c r="C49" s="4">
        <v>0</v>
      </c>
      <c r="D49" s="1">
        <v>277.91000000000003</v>
      </c>
      <c r="E49" s="1">
        <v>283.58</v>
      </c>
      <c r="F49" s="1"/>
      <c r="G49" s="1"/>
      <c r="H49" s="1"/>
    </row>
    <row r="50" spans="1:14" x14ac:dyDescent="0.3">
      <c r="A50" s="1" t="s">
        <v>33</v>
      </c>
      <c r="B50" s="1">
        <v>526.87</v>
      </c>
      <c r="C50" s="4">
        <v>0</v>
      </c>
      <c r="D50" s="1">
        <v>293.54000000000002</v>
      </c>
      <c r="E50" s="1">
        <v>820.41</v>
      </c>
      <c r="F50" s="8">
        <f>(E50-E51)/E51</f>
        <v>0.42931061516751157</v>
      </c>
      <c r="G50" s="8">
        <f>E50/$E$65</f>
        <v>3.4321680252514787E-2</v>
      </c>
      <c r="H50" s="1">
        <v>246.42</v>
      </c>
    </row>
    <row r="51" spans="1:14" x14ac:dyDescent="0.3">
      <c r="A51" s="1" t="s">
        <v>11</v>
      </c>
      <c r="B51" s="1">
        <v>323.06</v>
      </c>
      <c r="C51" s="4">
        <v>0</v>
      </c>
      <c r="D51" s="1">
        <v>250.93</v>
      </c>
      <c r="E51" s="1">
        <v>573.99</v>
      </c>
      <c r="F51" s="1"/>
      <c r="G51" s="1"/>
      <c r="H51" s="1"/>
    </row>
    <row r="52" spans="1:14" x14ac:dyDescent="0.3">
      <c r="A52" s="1" t="s">
        <v>34</v>
      </c>
      <c r="B52" s="1">
        <v>989.94</v>
      </c>
      <c r="C52" s="1">
        <v>5.39</v>
      </c>
      <c r="D52" s="1">
        <v>27.49</v>
      </c>
      <c r="E52" s="1">
        <v>1022.82</v>
      </c>
      <c r="F52" s="8">
        <f>(E52-E53)/E53</f>
        <v>0.36800995091417349</v>
      </c>
      <c r="G52" s="8">
        <f>E52/$E$65</f>
        <v>4.2789460142949473E-2</v>
      </c>
      <c r="H52" s="1">
        <v>275.14999999999998</v>
      </c>
    </row>
    <row r="53" spans="1:14" x14ac:dyDescent="0.3">
      <c r="A53" s="1" t="s">
        <v>11</v>
      </c>
      <c r="B53" s="1">
        <v>721.86</v>
      </c>
      <c r="C53" s="1">
        <v>4.55</v>
      </c>
      <c r="D53" s="1">
        <v>21.26</v>
      </c>
      <c r="E53" s="1">
        <v>747.67</v>
      </c>
      <c r="F53" s="1"/>
      <c r="G53" s="1"/>
      <c r="H53" s="1"/>
    </row>
    <row r="54" spans="1:14" x14ac:dyDescent="0.3">
      <c r="A54" s="3" t="s">
        <v>35</v>
      </c>
      <c r="B54" s="5">
        <f t="shared" ref="B54:E55" si="0">SUM(B4+B6+B8+B10+B12+B14+B16+B18+B20+B22+B24+B26+B28+B30+B32+B34+B36+B38+B40+B42+B44+B46+B48+B50+B52)</f>
        <v>12961.17</v>
      </c>
      <c r="C54" s="5">
        <f t="shared" si="0"/>
        <v>308.42999999999995</v>
      </c>
      <c r="D54" s="5">
        <f t="shared" si="0"/>
        <v>3801.1000000000004</v>
      </c>
      <c r="E54" s="5">
        <f t="shared" si="0"/>
        <v>17070.7</v>
      </c>
      <c r="F54" s="10">
        <f>(E54-E55)/E55</f>
        <v>0.2802096847978523</v>
      </c>
      <c r="G54" s="10">
        <f>E54/$E$65</f>
        <v>0.71414915357760667</v>
      </c>
      <c r="H54" s="5">
        <f t="shared" ref="H54" si="1">SUM(H4+H6+H8+H10+H12+H14+H16+H18+H20+H22+H24+H26+H28+H30+H32+H34+H36+H38+H40+H42+H44+H46+H48+H50+H52)</f>
        <v>3736.3999999999996</v>
      </c>
    </row>
    <row r="55" spans="1:14" x14ac:dyDescent="0.3">
      <c r="A55" s="1" t="s">
        <v>36</v>
      </c>
      <c r="B55" s="9">
        <f t="shared" si="0"/>
        <v>9980.2800000000007</v>
      </c>
      <c r="C55" s="9">
        <f t="shared" si="0"/>
        <v>279.32</v>
      </c>
      <c r="D55" s="9">
        <f t="shared" si="0"/>
        <v>3074.6999999999994</v>
      </c>
      <c r="E55" s="9">
        <f t="shared" si="0"/>
        <v>13334.3</v>
      </c>
      <c r="F55" s="1"/>
      <c r="G55" s="1"/>
      <c r="H55" s="1"/>
      <c r="N55" s="9"/>
    </row>
    <row r="56" spans="1:14" x14ac:dyDescent="0.3">
      <c r="A56" s="3" t="s">
        <v>37</v>
      </c>
      <c r="B56" s="8">
        <f>(B54-B55)/B55</f>
        <v>0.29867799300220027</v>
      </c>
      <c r="C56" s="8">
        <f>(C54-C55)/C55</f>
        <v>0.10421738507804654</v>
      </c>
      <c r="D56" s="8">
        <f>(D54-D55)/D55</f>
        <v>0.23625069112433772</v>
      </c>
      <c r="E56" s="8">
        <f>(E54-E55)/E55</f>
        <v>0.2802096847978523</v>
      </c>
      <c r="F56" s="1"/>
      <c r="G56" s="1"/>
      <c r="H56" s="1"/>
      <c r="N56" s="12"/>
    </row>
    <row r="57" spans="1:14" x14ac:dyDescent="0.3">
      <c r="A57" s="3" t="s">
        <v>55</v>
      </c>
      <c r="B57" s="1"/>
      <c r="C57" s="1"/>
      <c r="D57" s="1"/>
      <c r="E57" s="1"/>
      <c r="F57" s="1"/>
      <c r="G57" s="1"/>
      <c r="H57" s="1"/>
    </row>
    <row r="58" spans="1:14" x14ac:dyDescent="0.3">
      <c r="A58" s="1" t="s">
        <v>56</v>
      </c>
      <c r="B58" s="1">
        <v>6148.69</v>
      </c>
      <c r="C58" s="4">
        <v>0</v>
      </c>
      <c r="D58" s="1">
        <v>18.559999999999999</v>
      </c>
      <c r="E58" s="1">
        <v>6167.25</v>
      </c>
      <c r="F58" s="8">
        <f>(E58-E59)/E59</f>
        <v>-0.30997039493558715</v>
      </c>
      <c r="G58" s="8">
        <f>E58/$E$65</f>
        <v>0.25800561004536982</v>
      </c>
      <c r="H58" s="1">
        <v>-2770.41</v>
      </c>
    </row>
    <row r="59" spans="1:14" x14ac:dyDescent="0.3">
      <c r="A59" s="1" t="s">
        <v>11</v>
      </c>
      <c r="B59" s="1">
        <v>8937.66</v>
      </c>
      <c r="C59" s="4">
        <v>0</v>
      </c>
      <c r="D59" s="4">
        <v>0</v>
      </c>
      <c r="E59" s="1">
        <v>8937.66</v>
      </c>
      <c r="F59" s="1"/>
      <c r="G59" s="1"/>
      <c r="H59" s="1"/>
    </row>
    <row r="60" spans="1:14" x14ac:dyDescent="0.3">
      <c r="A60" s="1" t="s">
        <v>57</v>
      </c>
      <c r="B60" s="4">
        <v>0</v>
      </c>
      <c r="C60" s="1">
        <v>665.6</v>
      </c>
      <c r="D60" s="4">
        <v>0</v>
      </c>
      <c r="E60" s="1">
        <v>665.6</v>
      </c>
      <c r="F60" s="8">
        <f>(E60-E61)/E61</f>
        <v>8.218843996423067E-2</v>
      </c>
      <c r="G60" s="8">
        <f>E60/$E$65</f>
        <v>2.7845236377023495E-2</v>
      </c>
      <c r="H60" s="1">
        <v>50.55</v>
      </c>
    </row>
    <row r="61" spans="1:14" x14ac:dyDescent="0.3">
      <c r="A61" s="1" t="s">
        <v>11</v>
      </c>
      <c r="B61" s="4">
        <v>0</v>
      </c>
      <c r="C61" s="1">
        <v>615.04999999999995</v>
      </c>
      <c r="D61" s="4">
        <v>0</v>
      </c>
      <c r="E61" s="1">
        <v>615.04999999999995</v>
      </c>
      <c r="F61" s="1"/>
      <c r="G61" s="1"/>
      <c r="H61" s="1"/>
    </row>
    <row r="62" spans="1:14" x14ac:dyDescent="0.3">
      <c r="A62" s="3" t="s">
        <v>58</v>
      </c>
      <c r="B62" s="5">
        <f t="shared" ref="B62:E62" si="2">SUM(B58+B60)</f>
        <v>6148.69</v>
      </c>
      <c r="C62" s="5">
        <f t="shared" si="2"/>
        <v>665.6</v>
      </c>
      <c r="D62" s="5">
        <f t="shared" si="2"/>
        <v>18.559999999999999</v>
      </c>
      <c r="E62" s="5">
        <f t="shared" si="2"/>
        <v>6832.85</v>
      </c>
      <c r="F62" s="10">
        <f>(E62-E63)/E63</f>
        <v>-0.28472129898217352</v>
      </c>
      <c r="G62" s="10">
        <f>E62/$E$65</f>
        <v>0.28585084642239333</v>
      </c>
      <c r="H62" s="5">
        <f t="shared" ref="H62" si="3">SUM(H58+H60)</f>
        <v>-2719.8599999999997</v>
      </c>
    </row>
    <row r="63" spans="1:14" x14ac:dyDescent="0.3">
      <c r="A63" s="1" t="s">
        <v>36</v>
      </c>
      <c r="B63" s="4">
        <f>SUM(B59+B61)</f>
        <v>8937.66</v>
      </c>
      <c r="C63" s="4">
        <f>SUM(C59+C61)</f>
        <v>615.04999999999995</v>
      </c>
      <c r="D63" s="4">
        <v>0</v>
      </c>
      <c r="E63" s="4">
        <f>SUM(E59+E61)</f>
        <v>9552.7099999999991</v>
      </c>
      <c r="F63" s="1"/>
      <c r="G63" s="1"/>
      <c r="H63" s="1"/>
    </row>
    <row r="64" spans="1:14" x14ac:dyDescent="0.3">
      <c r="A64" s="1" t="s">
        <v>37</v>
      </c>
      <c r="B64" s="8">
        <f>(B62-B63)/B63</f>
        <v>-0.31204700111662342</v>
      </c>
      <c r="C64" s="8">
        <f>(C62-C63)/C63</f>
        <v>8.218843996423067E-2</v>
      </c>
      <c r="D64" s="4">
        <v>0</v>
      </c>
      <c r="E64" s="8">
        <f>(E62-E63)/E63</f>
        <v>-0.28472129898217352</v>
      </c>
      <c r="F64" s="1"/>
      <c r="G64" s="1"/>
      <c r="H64" s="1"/>
    </row>
    <row r="65" spans="1:8" x14ac:dyDescent="0.3">
      <c r="A65" s="3" t="s">
        <v>45</v>
      </c>
      <c r="B65" s="5">
        <f t="shared" ref="B65:E66" si="4">SUM(B54+B62)</f>
        <v>19109.86</v>
      </c>
      <c r="C65" s="5">
        <f t="shared" si="4"/>
        <v>974.03</v>
      </c>
      <c r="D65" s="5">
        <f t="shared" si="4"/>
        <v>3819.6600000000003</v>
      </c>
      <c r="E65" s="5">
        <f t="shared" si="4"/>
        <v>23903.550000000003</v>
      </c>
      <c r="F65" s="10">
        <f>(E65-E66)/E66</f>
        <v>4.4415587706738653E-2</v>
      </c>
      <c r="G65" s="10">
        <f>E65/$E$65</f>
        <v>1</v>
      </c>
      <c r="H65" s="5">
        <f t="shared" ref="H65" si="5">SUM(H54+H62)</f>
        <v>1016.54</v>
      </c>
    </row>
    <row r="66" spans="1:8" x14ac:dyDescent="0.3">
      <c r="A66" s="1" t="s">
        <v>36</v>
      </c>
      <c r="B66" s="4">
        <f t="shared" si="4"/>
        <v>18917.940000000002</v>
      </c>
      <c r="C66" s="4">
        <f t="shared" si="4"/>
        <v>894.36999999999989</v>
      </c>
      <c r="D66" s="4">
        <f t="shared" si="4"/>
        <v>3074.6999999999994</v>
      </c>
      <c r="E66" s="4">
        <f t="shared" si="4"/>
        <v>22887.01</v>
      </c>
      <c r="F66" s="1"/>
      <c r="G66" s="1"/>
      <c r="H66" s="1"/>
    </row>
    <row r="67" spans="1:8" x14ac:dyDescent="0.3">
      <c r="A67" s="1" t="s">
        <v>37</v>
      </c>
      <c r="B67" s="8">
        <f>(B65-B66)/B66</f>
        <v>1.014486778158712E-2</v>
      </c>
      <c r="C67" s="8">
        <f>(C65-C66)/C66</f>
        <v>8.9068282701790194E-2</v>
      </c>
      <c r="D67" s="8">
        <f>(D65-D66)/D66</f>
        <v>0.242287052395356</v>
      </c>
      <c r="E67" s="8">
        <f>(E65-E66)/E66</f>
        <v>4.4415587706738653E-2</v>
      </c>
      <c r="F67" s="1"/>
      <c r="G67" s="1"/>
      <c r="H67" s="1"/>
    </row>
    <row r="68" spans="1:8" x14ac:dyDescent="0.3">
      <c r="A68" s="1" t="s">
        <v>46</v>
      </c>
      <c r="B68" s="8">
        <f>B65/$E$65</f>
        <v>0.79945698442281576</v>
      </c>
      <c r="C68" s="8">
        <f>C65/$E$65</f>
        <v>4.0748340727632504E-2</v>
      </c>
      <c r="D68" s="8">
        <f>D65/$E$65</f>
        <v>0.15979467484955162</v>
      </c>
      <c r="E68" s="8">
        <f>E65/$E$65</f>
        <v>1</v>
      </c>
      <c r="F68" s="1"/>
      <c r="G68" s="1"/>
      <c r="H68" s="1"/>
    </row>
    <row r="69" spans="1:8" x14ac:dyDescent="0.3">
      <c r="A69" s="1" t="s">
        <v>47</v>
      </c>
      <c r="B69" s="8">
        <f>B66/$E$66</f>
        <v>0.82657979351606015</v>
      </c>
      <c r="C69" s="8">
        <f>C66/$E$66</f>
        <v>3.9077625255548885E-2</v>
      </c>
      <c r="D69" s="8">
        <f>D66/$E$66</f>
        <v>0.1343425812283911</v>
      </c>
      <c r="E69" s="8">
        <f>E66/$E$66</f>
        <v>1</v>
      </c>
      <c r="F69" s="1"/>
      <c r="G69" s="1"/>
      <c r="H69" s="1"/>
    </row>
  </sheetData>
  <mergeCells count="1">
    <mergeCell ref="A1:H1"/>
  </mergeCells>
  <pageMargins left="0.75" right="0.75" top="1" bottom="1" header="0.5" footer="0.5"/>
  <pageSetup paperSize="9" scale="64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3"/>
  <sheetViews>
    <sheetView workbookViewId="0">
      <selection activeCell="A10" sqref="A10"/>
    </sheetView>
  </sheetViews>
  <sheetFormatPr defaultRowHeight="14.4" x14ac:dyDescent="0.3"/>
  <cols>
    <col min="1" max="1" width="37.88671875" customWidth="1"/>
    <col min="2" max="2" width="10.44140625" bestFit="1" customWidth="1"/>
    <col min="3" max="4" width="9.44140625" bestFit="1" customWidth="1"/>
    <col min="5" max="5" width="7.88671875" bestFit="1" customWidth="1"/>
    <col min="6" max="6" width="9.44140625" bestFit="1" customWidth="1"/>
    <col min="7" max="9" width="10.44140625" bestFit="1" customWidth="1"/>
    <col min="10" max="10" width="11.109375" customWidth="1"/>
    <col min="12" max="13" width="9.44140625" bestFit="1" customWidth="1"/>
    <col min="14" max="14" width="12.33203125" customWidth="1"/>
    <col min="15" max="15" width="11.44140625" bestFit="1" customWidth="1"/>
    <col min="18" max="18" width="11.33203125" customWidth="1"/>
  </cols>
  <sheetData>
    <row r="1" spans="1:18" ht="47.4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8.8" customHeight="1" x14ac:dyDescent="0.3">
      <c r="A2" s="7"/>
      <c r="B2" s="7" t="s">
        <v>59</v>
      </c>
      <c r="C2" s="7" t="s">
        <v>60</v>
      </c>
      <c r="D2" s="7" t="s">
        <v>61</v>
      </c>
      <c r="E2" s="7" t="s">
        <v>62</v>
      </c>
      <c r="F2" s="7" t="s">
        <v>63</v>
      </c>
      <c r="G2" s="7" t="s">
        <v>64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5</v>
      </c>
      <c r="P2" s="7" t="s">
        <v>6</v>
      </c>
      <c r="Q2" s="7" t="s">
        <v>7</v>
      </c>
      <c r="R2" s="7" t="s">
        <v>8</v>
      </c>
    </row>
    <row r="3" spans="1:18" x14ac:dyDescent="0.3">
      <c r="A3" s="3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 t="s">
        <v>10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1">
        <v>423.13</v>
      </c>
      <c r="H4" s="1">
        <v>156.5</v>
      </c>
      <c r="I4" s="1">
        <v>266.63</v>
      </c>
      <c r="J4" s="1">
        <v>518.33000000000004</v>
      </c>
      <c r="K4" s="4">
        <v>0</v>
      </c>
      <c r="L4" s="1">
        <v>54.52</v>
      </c>
      <c r="M4" s="1">
        <v>4.3600000000000003</v>
      </c>
      <c r="N4" s="1">
        <v>28.78</v>
      </c>
      <c r="O4" s="1">
        <v>1029.1199999999999</v>
      </c>
      <c r="P4" s="8">
        <f>(O4-O5)/O5</f>
        <v>0.23059262447983919</v>
      </c>
      <c r="Q4" s="8">
        <f>O4/$O$79</f>
        <v>6.1394611971340813E-3</v>
      </c>
      <c r="R4" s="1">
        <v>192.84</v>
      </c>
    </row>
    <row r="5" spans="1:18" x14ac:dyDescent="0.3">
      <c r="A5" s="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1">
        <v>357.99</v>
      </c>
      <c r="H5" s="1">
        <v>113.09</v>
      </c>
      <c r="I5" s="1">
        <v>244.89</v>
      </c>
      <c r="J5" s="1">
        <v>408.16</v>
      </c>
      <c r="K5" s="4">
        <v>0</v>
      </c>
      <c r="L5" s="1">
        <v>49.41</v>
      </c>
      <c r="M5" s="1">
        <v>3.54</v>
      </c>
      <c r="N5" s="1">
        <v>17.190000000000001</v>
      </c>
      <c r="O5" s="1">
        <v>836.28</v>
      </c>
      <c r="P5" s="1"/>
      <c r="Q5" s="1"/>
      <c r="R5" s="1"/>
    </row>
    <row r="6" spans="1:18" x14ac:dyDescent="0.3">
      <c r="A6" s="1" t="s">
        <v>12</v>
      </c>
      <c r="B6" s="1">
        <v>1567.11</v>
      </c>
      <c r="C6" s="1">
        <v>193.71</v>
      </c>
      <c r="D6" s="1">
        <v>179.58</v>
      </c>
      <c r="E6" s="1">
        <v>14.13</v>
      </c>
      <c r="F6" s="1">
        <v>265.89</v>
      </c>
      <c r="G6" s="1">
        <v>3317.95</v>
      </c>
      <c r="H6" s="1">
        <v>1554.23</v>
      </c>
      <c r="I6" s="1">
        <v>1763.71</v>
      </c>
      <c r="J6" s="1">
        <v>4847.1400000000003</v>
      </c>
      <c r="K6" s="1">
        <v>10</v>
      </c>
      <c r="L6" s="1">
        <v>396.41</v>
      </c>
      <c r="M6" s="1">
        <v>147.68</v>
      </c>
      <c r="N6" s="1">
        <v>2150.13</v>
      </c>
      <c r="O6" s="1">
        <v>12896.01</v>
      </c>
      <c r="P6" s="8">
        <f>(O6-O7)/O7</f>
        <v>0.42320744534682386</v>
      </c>
      <c r="Q6" s="8">
        <f>O6/$O$79</f>
        <v>7.6934228265754329E-2</v>
      </c>
      <c r="R6" s="1">
        <v>3834.78</v>
      </c>
    </row>
    <row r="7" spans="1:18" x14ac:dyDescent="0.3">
      <c r="A7" s="1" t="s">
        <v>11</v>
      </c>
      <c r="B7" s="1">
        <v>1367.74</v>
      </c>
      <c r="C7" s="1">
        <v>176.91</v>
      </c>
      <c r="D7" s="1">
        <v>153.47999999999999</v>
      </c>
      <c r="E7" s="1">
        <v>23.43</v>
      </c>
      <c r="F7" s="1">
        <v>177.31</v>
      </c>
      <c r="G7" s="1">
        <v>2841.03</v>
      </c>
      <c r="H7" s="1">
        <v>1244.83</v>
      </c>
      <c r="I7" s="1">
        <v>1596.2</v>
      </c>
      <c r="J7" s="1">
        <v>2019.86</v>
      </c>
      <c r="K7" s="1">
        <v>6.16</v>
      </c>
      <c r="L7" s="1">
        <v>330.17</v>
      </c>
      <c r="M7" s="1">
        <v>124.83</v>
      </c>
      <c r="N7" s="1">
        <v>2017.22</v>
      </c>
      <c r="O7" s="1">
        <v>9061.23</v>
      </c>
      <c r="P7" s="1"/>
      <c r="Q7" s="1"/>
      <c r="R7" s="1"/>
    </row>
    <row r="8" spans="1:18" x14ac:dyDescent="0.3">
      <c r="A8" s="1" t="s">
        <v>13</v>
      </c>
      <c r="B8" s="1">
        <v>445.23</v>
      </c>
      <c r="C8" s="1">
        <v>84.68</v>
      </c>
      <c r="D8" s="1">
        <v>75.510000000000005</v>
      </c>
      <c r="E8" s="1">
        <v>9.17</v>
      </c>
      <c r="F8" s="1">
        <v>22.1</v>
      </c>
      <c r="G8" s="1">
        <v>2700.14</v>
      </c>
      <c r="H8" s="1">
        <v>1124.06</v>
      </c>
      <c r="I8" s="1">
        <v>1576.08</v>
      </c>
      <c r="J8" s="1">
        <v>448.36</v>
      </c>
      <c r="K8" s="4">
        <v>0</v>
      </c>
      <c r="L8" s="1">
        <v>12.03</v>
      </c>
      <c r="M8" s="1">
        <v>210.56</v>
      </c>
      <c r="N8" s="1">
        <v>394.59</v>
      </c>
      <c r="O8" s="1">
        <v>4317.6899999999996</v>
      </c>
      <c r="P8" s="8">
        <f>(O8-O9)/O9</f>
        <v>0.30577935039012877</v>
      </c>
      <c r="Q8" s="8">
        <f>O8/$O$79</f>
        <v>2.5758211108766572E-2</v>
      </c>
      <c r="R8" s="1">
        <v>1011.09</v>
      </c>
    </row>
    <row r="9" spans="1:18" x14ac:dyDescent="0.3">
      <c r="A9" s="1" t="s">
        <v>11</v>
      </c>
      <c r="B9" s="1">
        <v>405.19</v>
      </c>
      <c r="C9" s="1">
        <v>75.48</v>
      </c>
      <c r="D9" s="1">
        <v>69.87</v>
      </c>
      <c r="E9" s="1">
        <v>5.61</v>
      </c>
      <c r="F9" s="1">
        <v>16.8</v>
      </c>
      <c r="G9" s="1">
        <v>2241.52</v>
      </c>
      <c r="H9" s="1">
        <v>872.77</v>
      </c>
      <c r="I9" s="1">
        <v>1368.76</v>
      </c>
      <c r="J9" s="1">
        <v>330.68</v>
      </c>
      <c r="K9" s="4">
        <v>0</v>
      </c>
      <c r="L9" s="1">
        <v>13.27</v>
      </c>
      <c r="M9" s="1">
        <v>179.08</v>
      </c>
      <c r="N9" s="1">
        <v>44.57</v>
      </c>
      <c r="O9" s="1">
        <v>3306.6</v>
      </c>
      <c r="P9" s="1"/>
      <c r="Q9" s="1"/>
      <c r="R9" s="1"/>
    </row>
    <row r="10" spans="1:18" x14ac:dyDescent="0.3">
      <c r="A10" s="1" t="s">
        <v>72</v>
      </c>
      <c r="B10" s="1">
        <v>22.12</v>
      </c>
      <c r="C10" s="1">
        <v>0.56000000000000005</v>
      </c>
      <c r="D10" s="1">
        <v>0.56000000000000005</v>
      </c>
      <c r="E10" s="4">
        <v>0</v>
      </c>
      <c r="F10" s="1">
        <v>2.38</v>
      </c>
      <c r="G10" s="1">
        <v>187.74</v>
      </c>
      <c r="H10" s="1">
        <v>102.18</v>
      </c>
      <c r="I10" s="1">
        <v>85.55</v>
      </c>
      <c r="J10" s="1">
        <v>175.54</v>
      </c>
      <c r="K10" s="4">
        <v>0</v>
      </c>
      <c r="L10" s="1">
        <v>0.03</v>
      </c>
      <c r="M10" s="1">
        <v>20.78</v>
      </c>
      <c r="N10" s="1">
        <v>1.08</v>
      </c>
      <c r="O10" s="1">
        <v>410.22</v>
      </c>
      <c r="P10" s="8">
        <f>(O10-O11)/O11</f>
        <v>0.28181732962534783</v>
      </c>
      <c r="Q10" s="8">
        <f>O10/$O$79</f>
        <v>2.4472654037316771E-3</v>
      </c>
      <c r="R10" s="1">
        <v>90.19</v>
      </c>
    </row>
    <row r="11" spans="1:18" x14ac:dyDescent="0.3">
      <c r="A11" s="1" t="s">
        <v>11</v>
      </c>
      <c r="B11" s="1">
        <v>12.12</v>
      </c>
      <c r="C11" s="1">
        <v>0.94</v>
      </c>
      <c r="D11" s="1">
        <v>0.94</v>
      </c>
      <c r="E11" s="4">
        <v>0</v>
      </c>
      <c r="F11" s="1">
        <v>3.64</v>
      </c>
      <c r="G11" s="1">
        <v>180.86</v>
      </c>
      <c r="H11" s="1">
        <v>82.16</v>
      </c>
      <c r="I11" s="1">
        <v>98.71</v>
      </c>
      <c r="J11" s="1">
        <v>101.16</v>
      </c>
      <c r="K11" s="4">
        <v>0</v>
      </c>
      <c r="L11" s="1">
        <v>0.05</v>
      </c>
      <c r="M11" s="1">
        <v>19.13</v>
      </c>
      <c r="N11" s="1">
        <v>2.12</v>
      </c>
      <c r="O11" s="1">
        <v>320.02999999999997</v>
      </c>
      <c r="P11" s="1"/>
      <c r="Q11" s="1"/>
      <c r="R11" s="1"/>
    </row>
    <row r="12" spans="1:18" x14ac:dyDescent="0.3">
      <c r="A12" s="1" t="s">
        <v>14</v>
      </c>
      <c r="B12" s="1">
        <v>339.93</v>
      </c>
      <c r="C12" s="1">
        <v>70.98</v>
      </c>
      <c r="D12" s="1">
        <v>68.45</v>
      </c>
      <c r="E12" s="1">
        <v>2.5299999999999998</v>
      </c>
      <c r="F12" s="1">
        <v>47.69</v>
      </c>
      <c r="G12" s="1">
        <v>987.82</v>
      </c>
      <c r="H12" s="1">
        <v>473.39</v>
      </c>
      <c r="I12" s="1">
        <v>514.42999999999995</v>
      </c>
      <c r="J12" s="1">
        <v>685.09</v>
      </c>
      <c r="K12" s="4">
        <v>0</v>
      </c>
      <c r="L12" s="1">
        <v>39.76</v>
      </c>
      <c r="M12" s="1">
        <v>80.73</v>
      </c>
      <c r="N12" s="1">
        <v>447.18</v>
      </c>
      <c r="O12" s="1">
        <v>2699.18</v>
      </c>
      <c r="P12" s="8">
        <f>(O12-O13)/O13</f>
        <v>0.1875907462975509</v>
      </c>
      <c r="Q12" s="8">
        <f>O12/$O$79</f>
        <v>1.6102603072606081E-2</v>
      </c>
      <c r="R12" s="1">
        <v>426.36</v>
      </c>
    </row>
    <row r="13" spans="1:18" x14ac:dyDescent="0.3">
      <c r="A13" s="1" t="s">
        <v>11</v>
      </c>
      <c r="B13" s="1">
        <v>304.27</v>
      </c>
      <c r="C13" s="1">
        <v>65.64</v>
      </c>
      <c r="D13" s="1">
        <v>63.18</v>
      </c>
      <c r="E13" s="1">
        <v>2.46</v>
      </c>
      <c r="F13" s="1">
        <v>43.02</v>
      </c>
      <c r="G13" s="1">
        <v>850.08</v>
      </c>
      <c r="H13" s="1">
        <v>412.02</v>
      </c>
      <c r="I13" s="1">
        <v>438.07</v>
      </c>
      <c r="J13" s="1">
        <v>340.25</v>
      </c>
      <c r="K13" s="1">
        <v>0.37</v>
      </c>
      <c r="L13" s="1">
        <v>38.53</v>
      </c>
      <c r="M13" s="1">
        <v>45.73</v>
      </c>
      <c r="N13" s="1">
        <v>584.91999999999996</v>
      </c>
      <c r="O13" s="1">
        <v>2272.8200000000002</v>
      </c>
      <c r="P13" s="1"/>
      <c r="Q13" s="1"/>
      <c r="R13" s="1"/>
    </row>
    <row r="14" spans="1:18" x14ac:dyDescent="0.3">
      <c r="A14" s="1" t="s">
        <v>15</v>
      </c>
      <c r="B14" s="1">
        <v>341.7</v>
      </c>
      <c r="C14" s="1">
        <v>28.22</v>
      </c>
      <c r="D14" s="1">
        <v>27.43</v>
      </c>
      <c r="E14" s="1">
        <v>0.79</v>
      </c>
      <c r="F14" s="1">
        <v>52.19</v>
      </c>
      <c r="G14" s="1">
        <v>3135.15</v>
      </c>
      <c r="H14" s="1">
        <v>1093.4100000000001</v>
      </c>
      <c r="I14" s="1">
        <v>2041.75</v>
      </c>
      <c r="J14" s="1">
        <v>786.92</v>
      </c>
      <c r="K14" s="4">
        <v>0</v>
      </c>
      <c r="L14" s="1">
        <v>78.41</v>
      </c>
      <c r="M14" s="1">
        <v>193.14</v>
      </c>
      <c r="N14" s="1">
        <v>76.47</v>
      </c>
      <c r="O14" s="1">
        <v>4692.21</v>
      </c>
      <c r="P14" s="8">
        <f>(O14-O15)/O15</f>
        <v>0.32028025155109113</v>
      </c>
      <c r="Q14" s="8">
        <f>O14/$O$79</f>
        <v>2.7992499634449348E-2</v>
      </c>
      <c r="R14" s="1">
        <v>1138.26</v>
      </c>
    </row>
    <row r="15" spans="1:18" x14ac:dyDescent="0.3">
      <c r="A15" s="1" t="s">
        <v>11</v>
      </c>
      <c r="B15" s="1">
        <v>260.19</v>
      </c>
      <c r="C15" s="1">
        <v>26.27</v>
      </c>
      <c r="D15" s="1">
        <v>26.27</v>
      </c>
      <c r="E15" s="4">
        <v>0</v>
      </c>
      <c r="F15" s="1">
        <v>35.07</v>
      </c>
      <c r="G15" s="1">
        <v>2122.09</v>
      </c>
      <c r="H15" s="1">
        <v>699.02</v>
      </c>
      <c r="I15" s="1">
        <v>1423.07</v>
      </c>
      <c r="J15" s="1">
        <v>420.35</v>
      </c>
      <c r="K15" s="4">
        <v>0</v>
      </c>
      <c r="L15" s="1">
        <v>578.85</v>
      </c>
      <c r="M15" s="1">
        <v>80.41</v>
      </c>
      <c r="N15" s="1">
        <v>30.72</v>
      </c>
      <c r="O15" s="1">
        <v>3553.95</v>
      </c>
      <c r="P15" s="1"/>
      <c r="Q15" s="1"/>
      <c r="R15" s="1"/>
    </row>
    <row r="16" spans="1:18" x14ac:dyDescent="0.3">
      <c r="A16" s="1" t="s">
        <v>16</v>
      </c>
      <c r="B16" s="1">
        <v>1236.6500000000001</v>
      </c>
      <c r="C16" s="1">
        <v>131.22</v>
      </c>
      <c r="D16" s="1">
        <v>118.46</v>
      </c>
      <c r="E16" s="1">
        <v>12.75</v>
      </c>
      <c r="F16" s="1">
        <v>164.39</v>
      </c>
      <c r="G16" s="1">
        <v>2670.53</v>
      </c>
      <c r="H16" s="1">
        <v>1261.21</v>
      </c>
      <c r="I16" s="1">
        <v>1409.31</v>
      </c>
      <c r="J16" s="1">
        <v>2985.71</v>
      </c>
      <c r="K16" s="1">
        <v>10.119999999999999</v>
      </c>
      <c r="L16" s="1">
        <v>449.86</v>
      </c>
      <c r="M16" s="1">
        <v>365.6</v>
      </c>
      <c r="N16" s="1">
        <v>2526.54</v>
      </c>
      <c r="O16" s="1">
        <v>10540.6</v>
      </c>
      <c r="P16" s="8">
        <f>(O16-O17)/O17</f>
        <v>0.13337103853457241</v>
      </c>
      <c r="Q16" s="8">
        <f>O16/$O$79</f>
        <v>6.2882467248242688E-2</v>
      </c>
      <c r="R16" s="1">
        <v>1240.3800000000001</v>
      </c>
    </row>
    <row r="17" spans="1:18" x14ac:dyDescent="0.3">
      <c r="A17" s="1" t="s">
        <v>11</v>
      </c>
      <c r="B17" s="1">
        <v>1176.08</v>
      </c>
      <c r="C17" s="1">
        <v>152.37</v>
      </c>
      <c r="D17" s="1">
        <v>136.91999999999999</v>
      </c>
      <c r="E17" s="1">
        <v>15.44</v>
      </c>
      <c r="F17" s="1">
        <v>119.64</v>
      </c>
      <c r="G17" s="1">
        <v>2596.79</v>
      </c>
      <c r="H17" s="1">
        <v>1160.4100000000001</v>
      </c>
      <c r="I17" s="1">
        <v>1436.38</v>
      </c>
      <c r="J17" s="1">
        <v>2547.56</v>
      </c>
      <c r="K17" s="1">
        <v>14.62</v>
      </c>
      <c r="L17" s="1">
        <v>379.62</v>
      </c>
      <c r="M17" s="1">
        <v>406.14</v>
      </c>
      <c r="N17" s="1">
        <v>1907.41</v>
      </c>
      <c r="O17" s="1">
        <v>9300.2199999999993</v>
      </c>
      <c r="P17" s="1"/>
      <c r="Q17" s="1"/>
      <c r="R17" s="1"/>
    </row>
    <row r="18" spans="1:18" x14ac:dyDescent="0.3">
      <c r="A18" s="1" t="s">
        <v>17</v>
      </c>
      <c r="B18" s="1">
        <v>2183.66</v>
      </c>
      <c r="C18" s="1">
        <v>492.38</v>
      </c>
      <c r="D18" s="1">
        <v>452.2</v>
      </c>
      <c r="E18" s="1">
        <v>40.18</v>
      </c>
      <c r="F18" s="1">
        <v>555.73</v>
      </c>
      <c r="G18" s="1">
        <v>4986.59</v>
      </c>
      <c r="H18" s="1">
        <v>2449.71</v>
      </c>
      <c r="I18" s="1">
        <v>2536.88</v>
      </c>
      <c r="J18" s="1">
        <v>3808.35</v>
      </c>
      <c r="K18" s="1">
        <v>125.86</v>
      </c>
      <c r="L18" s="1">
        <v>561.77</v>
      </c>
      <c r="M18" s="1">
        <v>447.88</v>
      </c>
      <c r="N18" s="1">
        <v>1468.43</v>
      </c>
      <c r="O18" s="1">
        <v>14630.65</v>
      </c>
      <c r="P18" s="8">
        <f>(O18-O19)/O19</f>
        <v>0.16095814864365171</v>
      </c>
      <c r="Q18" s="8">
        <f>O18/$O$79</f>
        <v>8.7282637558156254E-2</v>
      </c>
      <c r="R18" s="1">
        <v>2028.43</v>
      </c>
    </row>
    <row r="19" spans="1:18" x14ac:dyDescent="0.3">
      <c r="A19" s="1" t="s">
        <v>11</v>
      </c>
      <c r="B19" s="1">
        <v>2041.01</v>
      </c>
      <c r="C19" s="1">
        <v>474.94</v>
      </c>
      <c r="D19" s="1">
        <v>430.66</v>
      </c>
      <c r="E19" s="1">
        <v>44.27</v>
      </c>
      <c r="F19" s="1">
        <v>376.1</v>
      </c>
      <c r="G19" s="1">
        <v>4704.75</v>
      </c>
      <c r="H19" s="1">
        <v>2220.38</v>
      </c>
      <c r="I19" s="1">
        <v>2484.37</v>
      </c>
      <c r="J19" s="1">
        <v>2953.45</v>
      </c>
      <c r="K19" s="1">
        <v>101.48</v>
      </c>
      <c r="L19" s="1">
        <v>514.58000000000004</v>
      </c>
      <c r="M19" s="1">
        <v>337.97</v>
      </c>
      <c r="N19" s="1">
        <v>1097.95</v>
      </c>
      <c r="O19" s="1">
        <v>12602.22</v>
      </c>
      <c r="P19" s="1"/>
      <c r="Q19" s="1"/>
      <c r="R19" s="1"/>
    </row>
    <row r="20" spans="1:18" x14ac:dyDescent="0.3">
      <c r="A20" s="1" t="s">
        <v>18</v>
      </c>
      <c r="B20" s="1">
        <v>702.66</v>
      </c>
      <c r="C20" s="1">
        <v>179.69</v>
      </c>
      <c r="D20" s="1">
        <v>170.67</v>
      </c>
      <c r="E20" s="1">
        <v>9.02</v>
      </c>
      <c r="F20" s="1">
        <v>144.84</v>
      </c>
      <c r="G20" s="1">
        <v>2690.1</v>
      </c>
      <c r="H20" s="1">
        <v>1373.42</v>
      </c>
      <c r="I20" s="1">
        <v>1316.67</v>
      </c>
      <c r="J20" s="1">
        <v>1162.8699999999999</v>
      </c>
      <c r="K20" s="4">
        <v>0</v>
      </c>
      <c r="L20" s="1">
        <v>166.12</v>
      </c>
      <c r="M20" s="1">
        <v>93.15</v>
      </c>
      <c r="N20" s="1">
        <v>791.74</v>
      </c>
      <c r="O20" s="1">
        <v>5931.16</v>
      </c>
      <c r="P20" s="8">
        <f>(O20-O21)/O21</f>
        <v>0.10759083549797285</v>
      </c>
      <c r="Q20" s="8">
        <f>O20/$O$79</f>
        <v>3.5383751820967216E-2</v>
      </c>
      <c r="R20" s="1">
        <v>576.15</v>
      </c>
    </row>
    <row r="21" spans="1:18" x14ac:dyDescent="0.3">
      <c r="A21" s="1" t="s">
        <v>11</v>
      </c>
      <c r="B21" s="1">
        <v>661.35</v>
      </c>
      <c r="C21" s="1">
        <v>187.53</v>
      </c>
      <c r="D21" s="1">
        <v>179.15</v>
      </c>
      <c r="E21" s="1">
        <v>8.3800000000000008</v>
      </c>
      <c r="F21" s="1">
        <v>94.57</v>
      </c>
      <c r="G21" s="1">
        <v>2113.87</v>
      </c>
      <c r="H21" s="1">
        <v>1002.44</v>
      </c>
      <c r="I21" s="1">
        <v>1111.44</v>
      </c>
      <c r="J21" s="1">
        <v>1375.87</v>
      </c>
      <c r="K21" s="4">
        <v>0</v>
      </c>
      <c r="L21" s="1">
        <v>137.63</v>
      </c>
      <c r="M21" s="1">
        <v>79.69</v>
      </c>
      <c r="N21" s="1">
        <v>704.49</v>
      </c>
      <c r="O21" s="1">
        <v>5355.01</v>
      </c>
      <c r="P21" s="1"/>
      <c r="Q21" s="1"/>
      <c r="R21" s="1"/>
    </row>
    <row r="22" spans="1:18" x14ac:dyDescent="0.3">
      <c r="A22" s="1" t="s">
        <v>19</v>
      </c>
      <c r="B22" s="1">
        <v>45.67</v>
      </c>
      <c r="C22" s="1">
        <v>4.97</v>
      </c>
      <c r="D22" s="1">
        <v>4.97</v>
      </c>
      <c r="E22" s="4">
        <v>0</v>
      </c>
      <c r="F22" s="1">
        <v>6.22</v>
      </c>
      <c r="G22" s="1">
        <v>351</v>
      </c>
      <c r="H22" s="1">
        <v>197.91</v>
      </c>
      <c r="I22" s="1">
        <v>153.09</v>
      </c>
      <c r="J22" s="1">
        <v>335.91</v>
      </c>
      <c r="K22" s="4">
        <v>0</v>
      </c>
      <c r="L22" s="1">
        <v>1.02</v>
      </c>
      <c r="M22" s="1">
        <v>35.86</v>
      </c>
      <c r="N22" s="1">
        <v>23.61</v>
      </c>
      <c r="O22" s="1">
        <v>804.26</v>
      </c>
      <c r="P22" s="8">
        <f>(O22-O23)/O23</f>
        <v>0.34435436690346843</v>
      </c>
      <c r="Q22" s="8">
        <f>O22/$O$79</f>
        <v>4.7980051523700412E-3</v>
      </c>
      <c r="R22" s="1">
        <v>206.01</v>
      </c>
    </row>
    <row r="23" spans="1:18" x14ac:dyDescent="0.3">
      <c r="A23" s="1" t="s">
        <v>11</v>
      </c>
      <c r="B23" s="1">
        <v>41.66</v>
      </c>
      <c r="C23" s="1">
        <v>10.92</v>
      </c>
      <c r="D23" s="1">
        <v>10.92</v>
      </c>
      <c r="E23" s="4">
        <v>0</v>
      </c>
      <c r="F23" s="1">
        <v>4.57</v>
      </c>
      <c r="G23" s="1">
        <v>280.76</v>
      </c>
      <c r="H23" s="1">
        <v>143.41</v>
      </c>
      <c r="I23" s="1">
        <v>137.35</v>
      </c>
      <c r="J23" s="1">
        <v>208.55</v>
      </c>
      <c r="K23" s="4">
        <v>0</v>
      </c>
      <c r="L23" s="1">
        <v>0.61</v>
      </c>
      <c r="M23" s="1">
        <v>31.16</v>
      </c>
      <c r="N23" s="1">
        <v>20.02</v>
      </c>
      <c r="O23" s="1">
        <v>598.25</v>
      </c>
      <c r="P23" s="1"/>
      <c r="Q23" s="1"/>
      <c r="R23" s="1"/>
    </row>
    <row r="24" spans="1:18" x14ac:dyDescent="0.3">
      <c r="A24" s="1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">
        <v>340.14</v>
      </c>
      <c r="O24" s="1">
        <v>340.14</v>
      </c>
      <c r="P24" s="4">
        <v>0</v>
      </c>
      <c r="Q24" s="8">
        <f>O24/$O$79</f>
        <v>2.029186422956688E-3</v>
      </c>
      <c r="R24" s="1">
        <v>340.14</v>
      </c>
    </row>
    <row r="25" spans="1:18" x14ac:dyDescent="0.3">
      <c r="A25" s="1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/>
      <c r="Q25" s="1"/>
      <c r="R25" s="1"/>
    </row>
    <row r="26" spans="1:18" x14ac:dyDescent="0.3">
      <c r="A26" s="1" t="s">
        <v>21</v>
      </c>
      <c r="B26" s="1">
        <v>69.92</v>
      </c>
      <c r="C26" s="1">
        <v>25.65</v>
      </c>
      <c r="D26" s="1">
        <v>25.65</v>
      </c>
      <c r="E26" s="4">
        <v>0</v>
      </c>
      <c r="F26" s="1">
        <v>30.76</v>
      </c>
      <c r="G26" s="1">
        <v>903.67</v>
      </c>
      <c r="H26" s="1">
        <v>540.28</v>
      </c>
      <c r="I26" s="1">
        <v>363.39</v>
      </c>
      <c r="J26" s="1">
        <v>234.67</v>
      </c>
      <c r="K26" s="4">
        <v>0</v>
      </c>
      <c r="L26" s="1">
        <v>12.37</v>
      </c>
      <c r="M26" s="1">
        <v>13.95</v>
      </c>
      <c r="N26" s="1">
        <v>44.97</v>
      </c>
      <c r="O26" s="1">
        <v>1335.96</v>
      </c>
      <c r="P26" s="8">
        <f>(O26-O27)/O27</f>
        <v>0.20618640471654687</v>
      </c>
      <c r="Q26" s="8">
        <f>O26/$O$79</f>
        <v>7.9699885153560798E-3</v>
      </c>
      <c r="R26" s="1">
        <v>228.37</v>
      </c>
    </row>
    <row r="27" spans="1:18" x14ac:dyDescent="0.3">
      <c r="A27" s="1" t="s">
        <v>11</v>
      </c>
      <c r="B27" s="1">
        <v>58.04</v>
      </c>
      <c r="C27" s="1">
        <v>24.74</v>
      </c>
      <c r="D27" s="1">
        <v>24.74</v>
      </c>
      <c r="E27" s="4">
        <v>0</v>
      </c>
      <c r="F27" s="1">
        <v>20.239999999999998</v>
      </c>
      <c r="G27" s="1">
        <v>730.86</v>
      </c>
      <c r="H27" s="1">
        <v>386.48</v>
      </c>
      <c r="I27" s="1">
        <v>344.38</v>
      </c>
      <c r="J27" s="1">
        <v>204.59</v>
      </c>
      <c r="K27" s="4">
        <v>0</v>
      </c>
      <c r="L27" s="1">
        <v>12.87</v>
      </c>
      <c r="M27" s="1">
        <v>14.47</v>
      </c>
      <c r="N27" s="1">
        <v>41.78</v>
      </c>
      <c r="O27" s="1">
        <v>1107.5899999999999</v>
      </c>
      <c r="P27" s="1"/>
      <c r="Q27" s="1"/>
      <c r="R27" s="1"/>
    </row>
    <row r="28" spans="1:18" x14ac:dyDescent="0.3">
      <c r="A28" s="1" t="s">
        <v>22</v>
      </c>
      <c r="B28" s="1">
        <v>172.49</v>
      </c>
      <c r="C28" s="1">
        <v>19.2</v>
      </c>
      <c r="D28" s="1">
        <v>19.2</v>
      </c>
      <c r="E28" s="4">
        <v>0</v>
      </c>
      <c r="F28" s="1">
        <v>8.2799999999999994</v>
      </c>
      <c r="G28" s="1">
        <v>986.29</v>
      </c>
      <c r="H28" s="1">
        <v>279.62</v>
      </c>
      <c r="I28" s="1">
        <v>706.66</v>
      </c>
      <c r="J28" s="1">
        <v>283.49</v>
      </c>
      <c r="K28" s="4">
        <v>0</v>
      </c>
      <c r="L28" s="1">
        <v>36.85</v>
      </c>
      <c r="M28" s="1">
        <v>7.76</v>
      </c>
      <c r="N28" s="1">
        <v>0.88</v>
      </c>
      <c r="O28" s="1">
        <v>1515.23</v>
      </c>
      <c r="P28" s="8">
        <f>(O28-O29)/O29</f>
        <v>9.0062156484705516E-2</v>
      </c>
      <c r="Q28" s="8">
        <f>O28/$O$79</f>
        <v>9.0394665245389031E-3</v>
      </c>
      <c r="R28" s="1">
        <v>125.19</v>
      </c>
    </row>
    <row r="29" spans="1:18" x14ac:dyDescent="0.3">
      <c r="A29" s="1" t="s">
        <v>11</v>
      </c>
      <c r="B29" s="1">
        <v>169.59</v>
      </c>
      <c r="C29" s="1">
        <v>15.08</v>
      </c>
      <c r="D29" s="1">
        <v>15.08</v>
      </c>
      <c r="E29" s="4">
        <v>0</v>
      </c>
      <c r="F29" s="1">
        <v>2.23</v>
      </c>
      <c r="G29" s="1">
        <v>1054.44</v>
      </c>
      <c r="H29" s="1">
        <v>368.56</v>
      </c>
      <c r="I29" s="1">
        <v>685.88</v>
      </c>
      <c r="J29" s="1">
        <v>113.14</v>
      </c>
      <c r="K29" s="4">
        <v>0</v>
      </c>
      <c r="L29" s="1">
        <v>31.76</v>
      </c>
      <c r="M29" s="1">
        <v>4.57</v>
      </c>
      <c r="N29" s="1">
        <v>-0.77</v>
      </c>
      <c r="O29" s="1">
        <v>1390.04</v>
      </c>
      <c r="P29" s="1"/>
      <c r="Q29" s="1"/>
      <c r="R29" s="1"/>
    </row>
    <row r="30" spans="1:18" x14ac:dyDescent="0.3">
      <c r="A30" s="1" t="s">
        <v>23</v>
      </c>
      <c r="B30" s="1">
        <v>772.24</v>
      </c>
      <c r="C30" s="1">
        <v>132.86000000000001</v>
      </c>
      <c r="D30" s="1">
        <v>74.38</v>
      </c>
      <c r="E30" s="1">
        <v>58.48</v>
      </c>
      <c r="F30" s="1">
        <v>232.3</v>
      </c>
      <c r="G30" s="1">
        <v>2952</v>
      </c>
      <c r="H30" s="1">
        <v>983.61</v>
      </c>
      <c r="I30" s="1">
        <v>1968.39</v>
      </c>
      <c r="J30" s="1">
        <v>4392.76</v>
      </c>
      <c r="K30" s="1">
        <v>29.42</v>
      </c>
      <c r="L30" s="1">
        <v>117.83</v>
      </c>
      <c r="M30" s="1">
        <v>380.56</v>
      </c>
      <c r="N30" s="1">
        <v>310.92</v>
      </c>
      <c r="O30" s="1">
        <v>9320.89</v>
      </c>
      <c r="P30" s="8">
        <f>(O30-O31)/O31</f>
        <v>5.792133766600796E-2</v>
      </c>
      <c r="Q30" s="8">
        <f>O30/$O$79</f>
        <v>5.5605995877793739E-2</v>
      </c>
      <c r="R30" s="1">
        <v>510.32</v>
      </c>
    </row>
    <row r="31" spans="1:18" x14ac:dyDescent="0.3">
      <c r="A31" s="1" t="s">
        <v>11</v>
      </c>
      <c r="B31" s="1">
        <v>773.54</v>
      </c>
      <c r="C31" s="1">
        <v>151.02000000000001</v>
      </c>
      <c r="D31" s="1">
        <v>83.83</v>
      </c>
      <c r="E31" s="1">
        <v>67.19</v>
      </c>
      <c r="F31" s="1">
        <v>189.64</v>
      </c>
      <c r="G31" s="1">
        <v>2604.75</v>
      </c>
      <c r="H31" s="1">
        <v>859.74</v>
      </c>
      <c r="I31" s="1">
        <v>1745.01</v>
      </c>
      <c r="J31" s="1">
        <v>4357.03</v>
      </c>
      <c r="K31" s="1">
        <v>26.1</v>
      </c>
      <c r="L31" s="1">
        <v>103.53</v>
      </c>
      <c r="M31" s="1">
        <v>346.83</v>
      </c>
      <c r="N31" s="1">
        <v>258.13</v>
      </c>
      <c r="O31" s="1">
        <v>8810.57</v>
      </c>
      <c r="P31" s="1"/>
      <c r="Q31" s="1"/>
      <c r="R31" s="1"/>
    </row>
    <row r="32" spans="1:18" x14ac:dyDescent="0.3">
      <c r="A32" s="1" t="s">
        <v>24</v>
      </c>
      <c r="B32" s="1">
        <v>-0.64</v>
      </c>
      <c r="C32" s="4">
        <v>0</v>
      </c>
      <c r="D32" s="4">
        <v>0</v>
      </c>
      <c r="E32" s="4">
        <v>0</v>
      </c>
      <c r="F32" s="4">
        <v>0</v>
      </c>
      <c r="G32" s="1">
        <v>4.13</v>
      </c>
      <c r="H32" s="1">
        <v>0.42</v>
      </c>
      <c r="I32" s="1">
        <v>3.71</v>
      </c>
      <c r="J32" s="1">
        <v>34.14</v>
      </c>
      <c r="K32" s="4">
        <v>0</v>
      </c>
      <c r="L32" s="4">
        <v>0</v>
      </c>
      <c r="M32" s="1">
        <v>-0.05</v>
      </c>
      <c r="N32" s="4">
        <v>0</v>
      </c>
      <c r="O32" s="1">
        <v>37.58</v>
      </c>
      <c r="P32" s="8">
        <f>(O32-O33)/O33</f>
        <v>-0.1335024210283606</v>
      </c>
      <c r="Q32" s="8">
        <f>O32/$O$79</f>
        <v>2.2419246714503537E-4</v>
      </c>
      <c r="R32" s="1">
        <v>-5.79</v>
      </c>
    </row>
    <row r="33" spans="1:18" x14ac:dyDescent="0.3">
      <c r="A33" s="1" t="s">
        <v>11</v>
      </c>
      <c r="B33" s="1">
        <v>-0.08</v>
      </c>
      <c r="C33" s="4">
        <v>0</v>
      </c>
      <c r="D33" s="4">
        <v>0</v>
      </c>
      <c r="E33" s="4">
        <v>0</v>
      </c>
      <c r="F33" s="4">
        <v>0</v>
      </c>
      <c r="G33" s="1">
        <v>20.45</v>
      </c>
      <c r="H33" s="1">
        <v>2.11</v>
      </c>
      <c r="I33" s="1">
        <v>18.34</v>
      </c>
      <c r="J33" s="1">
        <v>22.84</v>
      </c>
      <c r="K33" s="4">
        <v>0</v>
      </c>
      <c r="L33" s="4">
        <v>0</v>
      </c>
      <c r="M33" s="1">
        <v>0.15</v>
      </c>
      <c r="N33" s="1">
        <v>0.01</v>
      </c>
      <c r="O33" s="1">
        <v>43.37</v>
      </c>
      <c r="P33" s="1"/>
      <c r="Q33" s="1"/>
      <c r="R33" s="1"/>
    </row>
    <row r="34" spans="1:18" x14ac:dyDescent="0.3">
      <c r="A34" s="1" t="s">
        <v>25</v>
      </c>
      <c r="B34" s="1">
        <v>5.6</v>
      </c>
      <c r="C34" s="4">
        <v>0</v>
      </c>
      <c r="D34" s="4">
        <v>0</v>
      </c>
      <c r="E34" s="4">
        <v>0</v>
      </c>
      <c r="F34" s="1">
        <v>0.99</v>
      </c>
      <c r="G34" s="1">
        <v>59.63</v>
      </c>
      <c r="H34" s="1">
        <v>15.22</v>
      </c>
      <c r="I34" s="1">
        <v>44.4</v>
      </c>
      <c r="J34" s="1">
        <v>7.24</v>
      </c>
      <c r="K34" s="4">
        <v>0</v>
      </c>
      <c r="L34" s="1">
        <v>36.130000000000003</v>
      </c>
      <c r="M34" s="1">
        <v>0.2</v>
      </c>
      <c r="N34" s="1">
        <v>0.12</v>
      </c>
      <c r="O34" s="1">
        <v>109.9</v>
      </c>
      <c r="P34" s="8">
        <f>(O34-O35)/O35</f>
        <v>-0.62638109807921127</v>
      </c>
      <c r="Q34" s="8">
        <f>O34/$O$79</f>
        <v>6.5563470301328874E-4</v>
      </c>
      <c r="R34" s="1">
        <v>-184.25</v>
      </c>
    </row>
    <row r="35" spans="1:18" x14ac:dyDescent="0.3">
      <c r="A35" s="1" t="s">
        <v>11</v>
      </c>
      <c r="B35" s="1">
        <v>15.92</v>
      </c>
      <c r="C35" s="4">
        <v>0</v>
      </c>
      <c r="D35" s="4">
        <v>0</v>
      </c>
      <c r="E35" s="4">
        <v>0</v>
      </c>
      <c r="F35" s="1">
        <v>1.63</v>
      </c>
      <c r="G35" s="1">
        <v>230.41</v>
      </c>
      <c r="H35" s="1">
        <v>167.62</v>
      </c>
      <c r="I35" s="1">
        <v>62.79</v>
      </c>
      <c r="J35" s="1">
        <v>6.93</v>
      </c>
      <c r="K35" s="4">
        <v>0</v>
      </c>
      <c r="L35" s="1">
        <v>38.71</v>
      </c>
      <c r="M35" s="1">
        <v>0.28999999999999998</v>
      </c>
      <c r="N35" s="1">
        <v>0.26</v>
      </c>
      <c r="O35" s="1">
        <v>294.14999999999998</v>
      </c>
      <c r="P35" s="1"/>
      <c r="Q35" s="1"/>
      <c r="R35" s="1"/>
    </row>
    <row r="36" spans="1:18" x14ac:dyDescent="0.3">
      <c r="A36" s="1" t="s">
        <v>26</v>
      </c>
      <c r="B36" s="1">
        <v>841.24</v>
      </c>
      <c r="C36" s="1">
        <v>98.5</v>
      </c>
      <c r="D36" s="1">
        <v>84.64</v>
      </c>
      <c r="E36" s="1">
        <v>13.86</v>
      </c>
      <c r="F36" s="1">
        <v>204.07</v>
      </c>
      <c r="G36" s="1">
        <v>2281.7600000000002</v>
      </c>
      <c r="H36" s="1">
        <v>927.29</v>
      </c>
      <c r="I36" s="1">
        <v>1354.47</v>
      </c>
      <c r="J36" s="1">
        <v>1321.96</v>
      </c>
      <c r="K36" s="1">
        <v>15.09</v>
      </c>
      <c r="L36" s="1">
        <v>48.88</v>
      </c>
      <c r="M36" s="1">
        <v>125.03</v>
      </c>
      <c r="N36" s="1">
        <v>2440.58</v>
      </c>
      <c r="O36" s="1">
        <v>7377.11</v>
      </c>
      <c r="P36" s="8">
        <f>(O36-O37)/O37</f>
        <v>0.1388682193041228</v>
      </c>
      <c r="Q36" s="8">
        <f>O36/$O$79</f>
        <v>4.4009911955835868E-2</v>
      </c>
      <c r="R36" s="1">
        <v>899.53</v>
      </c>
    </row>
    <row r="37" spans="1:18" x14ac:dyDescent="0.3">
      <c r="A37" s="1" t="s">
        <v>11</v>
      </c>
      <c r="B37" s="1">
        <v>767.47</v>
      </c>
      <c r="C37" s="1">
        <v>92.82</v>
      </c>
      <c r="D37" s="1">
        <v>78.900000000000006</v>
      </c>
      <c r="E37" s="1">
        <v>13.92</v>
      </c>
      <c r="F37" s="1">
        <v>141.41999999999999</v>
      </c>
      <c r="G37" s="1">
        <v>2076.2199999999998</v>
      </c>
      <c r="H37" s="1">
        <v>905.89</v>
      </c>
      <c r="I37" s="1">
        <v>1170.33</v>
      </c>
      <c r="J37" s="1">
        <v>906.01</v>
      </c>
      <c r="K37" s="1">
        <v>17.37</v>
      </c>
      <c r="L37" s="1">
        <v>45.51</v>
      </c>
      <c r="M37" s="1">
        <v>108.72</v>
      </c>
      <c r="N37" s="1">
        <v>2322.04</v>
      </c>
      <c r="O37" s="1">
        <v>6477.58</v>
      </c>
      <c r="P37" s="1"/>
      <c r="Q37" s="1"/>
      <c r="R37" s="1"/>
    </row>
    <row r="38" spans="1:18" x14ac:dyDescent="0.3">
      <c r="A38" s="1" t="s">
        <v>27</v>
      </c>
      <c r="B38" s="1">
        <v>191.37</v>
      </c>
      <c r="C38" s="1">
        <v>31.97</v>
      </c>
      <c r="D38" s="1">
        <v>31.97</v>
      </c>
      <c r="E38" s="4">
        <v>0</v>
      </c>
      <c r="F38" s="1">
        <v>38.43</v>
      </c>
      <c r="G38" s="1">
        <v>1388.85</v>
      </c>
      <c r="H38" s="1">
        <v>594.91</v>
      </c>
      <c r="I38" s="1">
        <v>793.94</v>
      </c>
      <c r="J38" s="1">
        <v>314.26</v>
      </c>
      <c r="K38" s="4">
        <v>0</v>
      </c>
      <c r="L38" s="1">
        <v>8.49</v>
      </c>
      <c r="M38" s="1">
        <v>30.24</v>
      </c>
      <c r="N38" s="1">
        <v>5.4</v>
      </c>
      <c r="O38" s="1">
        <v>2009.01</v>
      </c>
      <c r="P38" s="8">
        <f>(O38-O39)/O39</f>
        <v>7.5193603459440941E-2</v>
      </c>
      <c r="Q38" s="8">
        <f>O38/$O$79</f>
        <v>1.1985229069160393E-2</v>
      </c>
      <c r="R38" s="1">
        <v>140.5</v>
      </c>
    </row>
    <row r="39" spans="1:18" x14ac:dyDescent="0.3">
      <c r="A39" s="1" t="s">
        <v>11</v>
      </c>
      <c r="B39" s="1">
        <v>198.94</v>
      </c>
      <c r="C39" s="1">
        <v>31.82</v>
      </c>
      <c r="D39" s="1">
        <v>31.82</v>
      </c>
      <c r="E39" s="4">
        <v>0</v>
      </c>
      <c r="F39" s="1">
        <v>34.369999999999997</v>
      </c>
      <c r="G39" s="1">
        <v>1300.58</v>
      </c>
      <c r="H39" s="1">
        <v>562.79</v>
      </c>
      <c r="I39" s="1">
        <v>737.79</v>
      </c>
      <c r="J39" s="1">
        <v>260.20999999999998</v>
      </c>
      <c r="K39" s="4">
        <v>0</v>
      </c>
      <c r="L39" s="1">
        <v>7.73</v>
      </c>
      <c r="M39" s="1">
        <v>28.74</v>
      </c>
      <c r="N39" s="1">
        <v>6.12</v>
      </c>
      <c r="O39" s="1">
        <v>1868.51</v>
      </c>
      <c r="P39" s="1"/>
      <c r="Q39" s="1"/>
      <c r="R39" s="1"/>
    </row>
    <row r="40" spans="1:18" x14ac:dyDescent="0.3">
      <c r="A40" s="1" t="s">
        <v>28</v>
      </c>
      <c r="B40" s="1">
        <v>1047.9000000000001</v>
      </c>
      <c r="C40" s="1">
        <v>52.18</v>
      </c>
      <c r="D40" s="1">
        <v>52.18</v>
      </c>
      <c r="E40" s="4">
        <v>0</v>
      </c>
      <c r="F40" s="1">
        <v>81.28</v>
      </c>
      <c r="G40" s="1">
        <v>1515.13</v>
      </c>
      <c r="H40" s="1">
        <v>770.95</v>
      </c>
      <c r="I40" s="1">
        <v>744.17</v>
      </c>
      <c r="J40" s="1">
        <v>1384.02</v>
      </c>
      <c r="K40" s="1">
        <v>0.04</v>
      </c>
      <c r="L40" s="1">
        <v>70.72</v>
      </c>
      <c r="M40" s="1">
        <v>628.23</v>
      </c>
      <c r="N40" s="1">
        <v>1864.03</v>
      </c>
      <c r="O40" s="1">
        <v>6643.52</v>
      </c>
      <c r="P40" s="8">
        <f>(O40-O41)/O41</f>
        <v>0.1864699789263137</v>
      </c>
      <c r="Q40" s="8">
        <f>O40/$O$79</f>
        <v>3.9633505570180562E-2</v>
      </c>
      <c r="R40" s="1">
        <v>1044.1199999999999</v>
      </c>
    </row>
    <row r="41" spans="1:18" x14ac:dyDescent="0.3">
      <c r="A41" s="1" t="s">
        <v>11</v>
      </c>
      <c r="B41" s="1">
        <v>938.92</v>
      </c>
      <c r="C41" s="1">
        <v>54.16</v>
      </c>
      <c r="D41" s="1">
        <v>54.16</v>
      </c>
      <c r="E41" s="4">
        <v>0</v>
      </c>
      <c r="F41" s="1">
        <v>44.41</v>
      </c>
      <c r="G41" s="1">
        <v>1292.1400000000001</v>
      </c>
      <c r="H41" s="1">
        <v>596.79999999999995</v>
      </c>
      <c r="I41" s="1">
        <v>695.33</v>
      </c>
      <c r="J41" s="1">
        <v>1049.83</v>
      </c>
      <c r="K41" s="1">
        <v>0.04</v>
      </c>
      <c r="L41" s="1">
        <v>36.49</v>
      </c>
      <c r="M41" s="1">
        <v>524.37</v>
      </c>
      <c r="N41" s="1">
        <v>1659.05</v>
      </c>
      <c r="O41" s="1">
        <v>5599.4</v>
      </c>
      <c r="P41" s="1"/>
      <c r="Q41" s="1"/>
      <c r="R41" s="1"/>
    </row>
    <row r="42" spans="1:18" x14ac:dyDescent="0.3">
      <c r="A42" s="1" t="s">
        <v>29</v>
      </c>
      <c r="B42" s="1">
        <v>54</v>
      </c>
      <c r="C42" s="1">
        <v>1.46</v>
      </c>
      <c r="D42" s="1">
        <v>1.46</v>
      </c>
      <c r="E42" s="4">
        <v>0</v>
      </c>
      <c r="F42" s="1">
        <v>11.15</v>
      </c>
      <c r="G42" s="1">
        <v>1445.69</v>
      </c>
      <c r="H42" s="1">
        <v>322.42</v>
      </c>
      <c r="I42" s="1">
        <v>1123.27</v>
      </c>
      <c r="J42" s="1">
        <v>1.56</v>
      </c>
      <c r="K42" s="4">
        <v>0</v>
      </c>
      <c r="L42" s="1">
        <v>4.1500000000000004</v>
      </c>
      <c r="M42" s="1">
        <v>71.680000000000007</v>
      </c>
      <c r="N42" s="1">
        <v>9.33</v>
      </c>
      <c r="O42" s="1">
        <v>1599.02</v>
      </c>
      <c r="P42" s="8">
        <f>(O42-O43)/O43</f>
        <v>0.32919368246051534</v>
      </c>
      <c r="Q42" s="8">
        <f>O42/$O$79</f>
        <v>9.5393357853713265E-3</v>
      </c>
      <c r="R42" s="1">
        <v>396.02</v>
      </c>
    </row>
    <row r="43" spans="1:18" x14ac:dyDescent="0.3">
      <c r="A43" s="1" t="s">
        <v>11</v>
      </c>
      <c r="B43" s="1">
        <v>44.6</v>
      </c>
      <c r="C43" s="1">
        <v>1.28</v>
      </c>
      <c r="D43" s="1">
        <v>1.28</v>
      </c>
      <c r="E43" s="4">
        <v>0</v>
      </c>
      <c r="F43" s="1">
        <v>8.39</v>
      </c>
      <c r="G43" s="1">
        <v>1111.29</v>
      </c>
      <c r="H43" s="1">
        <v>225.84</v>
      </c>
      <c r="I43" s="1">
        <v>885.45</v>
      </c>
      <c r="J43" s="1">
        <v>1.1399999999999999</v>
      </c>
      <c r="K43" s="4">
        <v>0</v>
      </c>
      <c r="L43" s="1">
        <v>3.43</v>
      </c>
      <c r="M43" s="1">
        <v>25.04</v>
      </c>
      <c r="N43" s="1">
        <v>7.83</v>
      </c>
      <c r="O43" s="1">
        <v>1203</v>
      </c>
      <c r="P43" s="1"/>
      <c r="Q43" s="1"/>
      <c r="R43" s="1"/>
    </row>
    <row r="44" spans="1:18" x14ac:dyDescent="0.3">
      <c r="A44" s="1" t="s">
        <v>30</v>
      </c>
      <c r="B44" s="1">
        <v>1384.38</v>
      </c>
      <c r="C44" s="1">
        <v>392.89</v>
      </c>
      <c r="D44" s="1">
        <v>390.98</v>
      </c>
      <c r="E44" s="1">
        <v>1.91</v>
      </c>
      <c r="F44" s="1">
        <v>169.35</v>
      </c>
      <c r="G44" s="1">
        <v>4199.57</v>
      </c>
      <c r="H44" s="1">
        <v>1864.25</v>
      </c>
      <c r="I44" s="1">
        <v>2335.3200000000002</v>
      </c>
      <c r="J44" s="1">
        <v>1690.24</v>
      </c>
      <c r="K44" s="1">
        <v>95.03</v>
      </c>
      <c r="L44" s="1">
        <v>350.55</v>
      </c>
      <c r="M44" s="1">
        <v>118.85</v>
      </c>
      <c r="N44" s="1">
        <v>445.29</v>
      </c>
      <c r="O44" s="1">
        <v>8846.15</v>
      </c>
      <c r="P44" s="8">
        <f>(O44-O45)/O45</f>
        <v>0.23664091190585693</v>
      </c>
      <c r="Q44" s="8">
        <f>O44/$O$79</f>
        <v>5.2773821001465E-2</v>
      </c>
      <c r="R44" s="1">
        <v>1692.78</v>
      </c>
    </row>
    <row r="45" spans="1:18" x14ac:dyDescent="0.3">
      <c r="A45" s="1" t="s">
        <v>11</v>
      </c>
      <c r="B45" s="1">
        <v>1210.52</v>
      </c>
      <c r="C45" s="1">
        <v>353.19</v>
      </c>
      <c r="D45" s="1">
        <v>351.39</v>
      </c>
      <c r="E45" s="1">
        <v>1.81</v>
      </c>
      <c r="F45" s="1">
        <v>92.18</v>
      </c>
      <c r="G45" s="1">
        <v>3331.36</v>
      </c>
      <c r="H45" s="1">
        <v>1508.1</v>
      </c>
      <c r="I45" s="1">
        <v>1823.26</v>
      </c>
      <c r="J45" s="1">
        <v>1260.49</v>
      </c>
      <c r="K45" s="1">
        <v>56.37</v>
      </c>
      <c r="L45" s="1">
        <v>307.83</v>
      </c>
      <c r="M45" s="1">
        <v>341.6</v>
      </c>
      <c r="N45" s="1">
        <v>199.82</v>
      </c>
      <c r="O45" s="1">
        <v>7153.37</v>
      </c>
      <c r="P45" s="1"/>
      <c r="Q45" s="1"/>
      <c r="R45" s="1"/>
    </row>
    <row r="46" spans="1:18" x14ac:dyDescent="0.3">
      <c r="A46" s="1" t="s">
        <v>31</v>
      </c>
      <c r="B46" s="1">
        <v>2598.11</v>
      </c>
      <c r="C46" s="1">
        <v>546.77</v>
      </c>
      <c r="D46" s="1">
        <v>259.95</v>
      </c>
      <c r="E46" s="1">
        <v>286.81</v>
      </c>
      <c r="F46" s="1">
        <v>592.9</v>
      </c>
      <c r="G46" s="1">
        <v>5298.81</v>
      </c>
      <c r="H46" s="1">
        <v>2053.8200000000002</v>
      </c>
      <c r="I46" s="1">
        <v>3244.99</v>
      </c>
      <c r="J46" s="1">
        <v>11183.9</v>
      </c>
      <c r="K46" s="1">
        <v>251.31</v>
      </c>
      <c r="L46" s="1">
        <v>298.33999999999997</v>
      </c>
      <c r="M46" s="1">
        <v>399.94</v>
      </c>
      <c r="N46" s="1">
        <v>847.16</v>
      </c>
      <c r="O46" s="1">
        <v>22017.23</v>
      </c>
      <c r="P46" s="8">
        <f>(O46-O47)/O47</f>
        <v>9.2288130463988163E-2</v>
      </c>
      <c r="Q46" s="8">
        <f>O46/$O$79</f>
        <v>0.13134904506119444</v>
      </c>
      <c r="R46" s="1">
        <v>1860.25</v>
      </c>
    </row>
    <row r="47" spans="1:18" x14ac:dyDescent="0.3">
      <c r="A47" s="1" t="s">
        <v>11</v>
      </c>
      <c r="B47" s="1">
        <v>2585.58</v>
      </c>
      <c r="C47" s="1">
        <v>568.15</v>
      </c>
      <c r="D47" s="1">
        <v>298.89</v>
      </c>
      <c r="E47" s="1">
        <v>269.26</v>
      </c>
      <c r="F47" s="1">
        <v>545.98</v>
      </c>
      <c r="G47" s="1">
        <v>4781.25</v>
      </c>
      <c r="H47" s="1">
        <v>1672.11</v>
      </c>
      <c r="I47" s="1">
        <v>3109.15</v>
      </c>
      <c r="J47" s="1">
        <v>9932.91</v>
      </c>
      <c r="K47" s="1">
        <v>178.76</v>
      </c>
      <c r="L47" s="1">
        <v>317.8</v>
      </c>
      <c r="M47" s="1">
        <v>438.36</v>
      </c>
      <c r="N47" s="1">
        <v>808.18</v>
      </c>
      <c r="O47" s="1">
        <v>20156.98</v>
      </c>
      <c r="P47" s="1"/>
      <c r="Q47" s="1"/>
      <c r="R47" s="1"/>
    </row>
    <row r="48" spans="1:18" x14ac:dyDescent="0.3">
      <c r="A48" s="1" t="s">
        <v>32</v>
      </c>
      <c r="B48" s="1">
        <v>1068.26</v>
      </c>
      <c r="C48" s="1">
        <v>286.91000000000003</v>
      </c>
      <c r="D48" s="1">
        <v>137.69999999999999</v>
      </c>
      <c r="E48" s="1">
        <v>149.21</v>
      </c>
      <c r="F48" s="1">
        <v>261.57</v>
      </c>
      <c r="G48" s="1">
        <v>2184.4899999999998</v>
      </c>
      <c r="H48" s="1">
        <v>662.52</v>
      </c>
      <c r="I48" s="1">
        <v>1521.97</v>
      </c>
      <c r="J48" s="1">
        <v>4898.8900000000003</v>
      </c>
      <c r="K48" s="1">
        <v>80.099999999999994</v>
      </c>
      <c r="L48" s="1">
        <v>80.86</v>
      </c>
      <c r="M48" s="1">
        <v>725.07</v>
      </c>
      <c r="N48" s="1">
        <v>1010.1</v>
      </c>
      <c r="O48" s="1">
        <v>10596.25</v>
      </c>
      <c r="P48" s="8">
        <f>(O48-O49)/O49</f>
        <v>0.16457664746999615</v>
      </c>
      <c r="Q48" s="8">
        <f>O48/$O$79</f>
        <v>6.3214460616965965E-2</v>
      </c>
      <c r="R48" s="1">
        <v>1497.45</v>
      </c>
    </row>
    <row r="49" spans="1:18" x14ac:dyDescent="0.3">
      <c r="A49" s="1" t="s">
        <v>11</v>
      </c>
      <c r="B49" s="1">
        <v>1100.2</v>
      </c>
      <c r="C49" s="1">
        <v>296.79000000000002</v>
      </c>
      <c r="D49" s="1">
        <v>159.97</v>
      </c>
      <c r="E49" s="1">
        <v>136.82</v>
      </c>
      <c r="F49" s="1">
        <v>209.22</v>
      </c>
      <c r="G49" s="1">
        <v>1845.35</v>
      </c>
      <c r="H49" s="1">
        <v>488.88</v>
      </c>
      <c r="I49" s="1">
        <v>1356.47</v>
      </c>
      <c r="J49" s="1">
        <v>4929.6499999999996</v>
      </c>
      <c r="K49" s="1">
        <v>73.59</v>
      </c>
      <c r="L49" s="1">
        <v>88.52</v>
      </c>
      <c r="M49" s="1">
        <v>271.89999999999998</v>
      </c>
      <c r="N49" s="1">
        <v>283.58</v>
      </c>
      <c r="O49" s="1">
        <v>9098.7999999999993</v>
      </c>
      <c r="P49" s="1"/>
      <c r="Q49" s="1"/>
      <c r="R49" s="1"/>
    </row>
    <row r="50" spans="1:18" x14ac:dyDescent="0.3">
      <c r="A50" s="1" t="s">
        <v>33</v>
      </c>
      <c r="B50" s="1">
        <v>1343.43</v>
      </c>
      <c r="C50" s="1">
        <v>220.31</v>
      </c>
      <c r="D50" s="1">
        <v>111.62</v>
      </c>
      <c r="E50" s="1">
        <v>108.69</v>
      </c>
      <c r="F50" s="1">
        <v>268.02999999999997</v>
      </c>
      <c r="G50" s="1">
        <v>3655.96</v>
      </c>
      <c r="H50" s="1">
        <v>1076.74</v>
      </c>
      <c r="I50" s="1">
        <v>2579.2199999999998</v>
      </c>
      <c r="J50" s="1">
        <v>4300.62</v>
      </c>
      <c r="K50" s="1">
        <v>28.79</v>
      </c>
      <c r="L50" s="1">
        <v>167.16</v>
      </c>
      <c r="M50" s="1">
        <v>235.77</v>
      </c>
      <c r="N50" s="1">
        <v>820.41</v>
      </c>
      <c r="O50" s="1">
        <v>11040.48</v>
      </c>
      <c r="P50" s="8">
        <f>(O50-O51)/O51</f>
        <v>8.4451953205575137E-2</v>
      </c>
      <c r="Q50" s="8">
        <f>O50/$O$79</f>
        <v>6.5864620800037785E-2</v>
      </c>
      <c r="R50" s="1">
        <v>859.78</v>
      </c>
    </row>
    <row r="51" spans="1:18" x14ac:dyDescent="0.3">
      <c r="A51" s="1" t="s">
        <v>11</v>
      </c>
      <c r="B51" s="1">
        <v>1246.93</v>
      </c>
      <c r="C51" s="1">
        <v>253.82</v>
      </c>
      <c r="D51" s="1">
        <v>116.66</v>
      </c>
      <c r="E51" s="1">
        <v>137.16</v>
      </c>
      <c r="F51" s="1">
        <v>248.8</v>
      </c>
      <c r="G51" s="1">
        <v>3080.4</v>
      </c>
      <c r="H51" s="1">
        <v>850.95</v>
      </c>
      <c r="I51" s="1">
        <v>2229.4499999999998</v>
      </c>
      <c r="J51" s="1">
        <v>4268.21</v>
      </c>
      <c r="K51" s="1">
        <v>40.01</v>
      </c>
      <c r="L51" s="1">
        <v>166.79</v>
      </c>
      <c r="M51" s="1">
        <v>301.75</v>
      </c>
      <c r="N51" s="1">
        <v>573.99</v>
      </c>
      <c r="O51" s="1">
        <v>10180.700000000001</v>
      </c>
      <c r="P51" s="1"/>
      <c r="Q51" s="1"/>
      <c r="R51" s="1"/>
    </row>
    <row r="52" spans="1:18" x14ac:dyDescent="0.3">
      <c r="A52" s="1" t="s">
        <v>34</v>
      </c>
      <c r="B52" s="1">
        <v>171.53</v>
      </c>
      <c r="C52" s="1">
        <v>32.81</v>
      </c>
      <c r="D52" s="1">
        <v>19.329999999999998</v>
      </c>
      <c r="E52" s="1">
        <v>13.48</v>
      </c>
      <c r="F52" s="1">
        <v>8.24</v>
      </c>
      <c r="G52" s="1">
        <v>1310.6099999999999</v>
      </c>
      <c r="H52" s="1">
        <v>561.73</v>
      </c>
      <c r="I52" s="1">
        <v>748.88</v>
      </c>
      <c r="J52" s="1">
        <v>314.74</v>
      </c>
      <c r="K52" s="4">
        <v>0</v>
      </c>
      <c r="L52" s="1">
        <v>14.27</v>
      </c>
      <c r="M52" s="1">
        <v>75.33</v>
      </c>
      <c r="N52" s="1">
        <v>1022.82</v>
      </c>
      <c r="O52" s="1">
        <v>2950.35</v>
      </c>
      <c r="P52" s="8">
        <f>(O52-O53)/O53</f>
        <v>0.21776906408007426</v>
      </c>
      <c r="Q52" s="8">
        <f>O52/$O$79</f>
        <v>1.7601017707327173E-2</v>
      </c>
      <c r="R52" s="1">
        <v>527.6</v>
      </c>
    </row>
    <row r="53" spans="1:18" x14ac:dyDescent="0.3">
      <c r="A53" s="1" t="s">
        <v>11</v>
      </c>
      <c r="B53" s="1">
        <v>150.88999999999999</v>
      </c>
      <c r="C53" s="1">
        <v>28.19</v>
      </c>
      <c r="D53" s="1">
        <v>16.22</v>
      </c>
      <c r="E53" s="1">
        <v>11.97</v>
      </c>
      <c r="F53" s="1">
        <v>7.47</v>
      </c>
      <c r="G53" s="1">
        <v>1191.24</v>
      </c>
      <c r="H53" s="1">
        <v>631.53</v>
      </c>
      <c r="I53" s="1">
        <v>559.72</v>
      </c>
      <c r="J53" s="1">
        <v>198.94</v>
      </c>
      <c r="K53" s="4">
        <v>0</v>
      </c>
      <c r="L53" s="1">
        <v>14.44</v>
      </c>
      <c r="M53" s="1">
        <v>83.9</v>
      </c>
      <c r="N53" s="1">
        <v>747.67</v>
      </c>
      <c r="O53" s="1">
        <v>2422.75</v>
      </c>
      <c r="P53" s="1"/>
      <c r="Q53" s="1"/>
      <c r="R53" s="1"/>
    </row>
    <row r="54" spans="1:18" x14ac:dyDescent="0.3">
      <c r="A54" s="3" t="s">
        <v>35</v>
      </c>
      <c r="B54" s="13">
        <f t="shared" ref="B54:O55" si="0">SUM(B4+B6+B8+B10+B12+B14+B16+B18+B20+B22+B24+B26+B28+B30+B32+B34+B36+B38+B40+B42+B44+B46+B48+B50+B52)</f>
        <v>16604.559999999998</v>
      </c>
      <c r="C54" s="13">
        <f t="shared" si="0"/>
        <v>3027.92</v>
      </c>
      <c r="D54" s="13">
        <f t="shared" si="0"/>
        <v>2306.8900000000003</v>
      </c>
      <c r="E54" s="13">
        <f t="shared" si="0"/>
        <v>721.01</v>
      </c>
      <c r="F54" s="13">
        <f t="shared" si="0"/>
        <v>3168.7799999999997</v>
      </c>
      <c r="G54" s="13">
        <f t="shared" si="0"/>
        <v>49636.739999999991</v>
      </c>
      <c r="H54" s="13">
        <f t="shared" si="0"/>
        <v>20439.800000000003</v>
      </c>
      <c r="I54" s="13">
        <f t="shared" si="0"/>
        <v>29196.880000000001</v>
      </c>
      <c r="J54" s="13">
        <f t="shared" si="0"/>
        <v>46116.71</v>
      </c>
      <c r="K54" s="13">
        <f t="shared" si="0"/>
        <v>645.75999999999988</v>
      </c>
      <c r="L54" s="13">
        <f t="shared" si="0"/>
        <v>3006.53</v>
      </c>
      <c r="M54" s="13">
        <f t="shared" si="0"/>
        <v>4412.3</v>
      </c>
      <c r="N54" s="13">
        <f t="shared" si="0"/>
        <v>17070.7</v>
      </c>
      <c r="O54" s="13">
        <f t="shared" si="0"/>
        <v>143689.92000000001</v>
      </c>
      <c r="P54" s="10">
        <f>(O54-O55)/O55</f>
        <v>0.16808328717305829</v>
      </c>
      <c r="Q54" s="10">
        <f>O54/$O$79</f>
        <v>0.8572165425405206</v>
      </c>
      <c r="R54" s="13">
        <f t="shared" ref="R54" si="1">SUM(R4+R6+R8+R10+R12+R14+R16+R18+R20+R22+R24+R26+R28+R30+R32+R34+R36+R38+R40+R42+R44+R46+R48+R50+R52)</f>
        <v>20676.499999999996</v>
      </c>
    </row>
    <row r="55" spans="1:18" x14ac:dyDescent="0.3">
      <c r="A55" s="1" t="s">
        <v>36</v>
      </c>
      <c r="B55" s="14">
        <f t="shared" si="0"/>
        <v>15530.670000000002</v>
      </c>
      <c r="C55" s="14">
        <f t="shared" si="0"/>
        <v>3042.06</v>
      </c>
      <c r="D55" s="14">
        <f t="shared" si="0"/>
        <v>2304.3299999999995</v>
      </c>
      <c r="E55" s="14">
        <f t="shared" si="0"/>
        <v>737.71999999999991</v>
      </c>
      <c r="F55" s="14">
        <f t="shared" si="0"/>
        <v>2416.7000000000003</v>
      </c>
      <c r="G55" s="14">
        <f t="shared" si="0"/>
        <v>42940.479999999996</v>
      </c>
      <c r="H55" s="14">
        <f t="shared" si="0"/>
        <v>17177.929999999997</v>
      </c>
      <c r="I55" s="14">
        <f t="shared" si="0"/>
        <v>25762.590000000004</v>
      </c>
      <c r="J55" s="14">
        <f t="shared" si="0"/>
        <v>38217.810000000005</v>
      </c>
      <c r="K55" s="14">
        <f t="shared" si="0"/>
        <v>514.87</v>
      </c>
      <c r="L55" s="14">
        <f t="shared" si="0"/>
        <v>3218.1300000000006</v>
      </c>
      <c r="M55" s="14">
        <f t="shared" si="0"/>
        <v>3798.3700000000003</v>
      </c>
      <c r="N55" s="14">
        <f t="shared" si="0"/>
        <v>13334.3</v>
      </c>
      <c r="O55" s="14">
        <f t="shared" si="0"/>
        <v>123013.41999999998</v>
      </c>
      <c r="P55" s="1"/>
      <c r="Q55" s="1"/>
      <c r="R55" s="1"/>
    </row>
    <row r="56" spans="1:18" x14ac:dyDescent="0.3">
      <c r="A56" s="1" t="s">
        <v>37</v>
      </c>
      <c r="B56" s="11">
        <f t="shared" ref="B56:O56" si="2">(B54-B55)/B55</f>
        <v>6.9146405145431314E-2</v>
      </c>
      <c r="C56" s="11">
        <f t="shared" si="2"/>
        <v>-4.6481660453771036E-3</v>
      </c>
      <c r="D56" s="11">
        <f t="shared" si="2"/>
        <v>1.110951990383693E-3</v>
      </c>
      <c r="E56" s="11">
        <f t="shared" si="2"/>
        <v>-2.265087024887481E-2</v>
      </c>
      <c r="F56" s="11">
        <f t="shared" si="2"/>
        <v>0.31120122481069201</v>
      </c>
      <c r="G56" s="11">
        <f t="shared" si="2"/>
        <v>0.15594283063440362</v>
      </c>
      <c r="H56" s="11">
        <f t="shared" si="2"/>
        <v>0.18988725649714527</v>
      </c>
      <c r="I56" s="11">
        <f t="shared" si="2"/>
        <v>0.13330530820076694</v>
      </c>
      <c r="J56" s="11">
        <f t="shared" si="2"/>
        <v>0.20668112589392204</v>
      </c>
      <c r="K56" s="11">
        <f t="shared" si="2"/>
        <v>0.25421951172140517</v>
      </c>
      <c r="L56" s="11">
        <f t="shared" si="2"/>
        <v>-6.5752471155609102E-2</v>
      </c>
      <c r="M56" s="11">
        <f t="shared" si="2"/>
        <v>0.1616298570176154</v>
      </c>
      <c r="N56" s="11">
        <f t="shared" si="2"/>
        <v>0.2802096847978523</v>
      </c>
      <c r="O56" s="11">
        <f t="shared" si="2"/>
        <v>0.16808328717305829</v>
      </c>
      <c r="P56" s="1"/>
      <c r="Q56" s="1"/>
      <c r="R56" s="1"/>
    </row>
    <row r="57" spans="1:18" x14ac:dyDescent="0.3">
      <c r="A57" s="3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 t="s">
        <v>39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1">
        <v>2805.06</v>
      </c>
      <c r="K58" s="4">
        <v>0</v>
      </c>
      <c r="L58" s="4">
        <v>0</v>
      </c>
      <c r="M58" s="1">
        <v>44.38</v>
      </c>
      <c r="N58" s="4">
        <v>0</v>
      </c>
      <c r="O58" s="1">
        <v>2849.44</v>
      </c>
      <c r="P58" s="8">
        <f>(O58-O59)/O59</f>
        <v>0.39930855661192749</v>
      </c>
      <c r="Q58" s="8">
        <f>O58/$O$79</f>
        <v>1.699901499685337E-2</v>
      </c>
      <c r="R58" s="1">
        <v>813.12</v>
      </c>
    </row>
    <row r="59" spans="1:18" x14ac:dyDescent="0.3">
      <c r="A59" s="1" t="s">
        <v>11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1">
        <v>1995.36</v>
      </c>
      <c r="K59" s="4">
        <v>0</v>
      </c>
      <c r="L59" s="4">
        <v>0</v>
      </c>
      <c r="M59" s="1">
        <v>40.96</v>
      </c>
      <c r="N59" s="4">
        <v>0</v>
      </c>
      <c r="O59" s="1">
        <v>2036.32</v>
      </c>
      <c r="P59" s="1"/>
      <c r="Q59" s="1"/>
      <c r="R59" s="1"/>
    </row>
    <row r="60" spans="1:18" x14ac:dyDescent="0.3">
      <c r="A60" s="1" t="s">
        <v>40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1">
        <v>1723.26</v>
      </c>
      <c r="K60" s="4">
        <v>0</v>
      </c>
      <c r="L60" s="4">
        <v>0</v>
      </c>
      <c r="M60" s="1">
        <v>106.13</v>
      </c>
      <c r="N60" s="4">
        <v>0</v>
      </c>
      <c r="O60" s="1">
        <v>1829.39</v>
      </c>
      <c r="P60" s="8">
        <f>(O60-O61)/O61</f>
        <v>0.25522498662019183</v>
      </c>
      <c r="Q60" s="8">
        <f>O60/$O$79</f>
        <v>1.0913663051369246E-2</v>
      </c>
      <c r="R60" s="1">
        <v>371.97</v>
      </c>
    </row>
    <row r="61" spans="1:18" x14ac:dyDescent="0.3">
      <c r="A61" s="1" t="s">
        <v>11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1">
        <v>1361.68</v>
      </c>
      <c r="K61" s="4">
        <v>0</v>
      </c>
      <c r="L61" s="4">
        <v>0</v>
      </c>
      <c r="M61" s="1">
        <v>95.74</v>
      </c>
      <c r="N61" s="4">
        <v>0</v>
      </c>
      <c r="O61" s="1">
        <v>1457.42</v>
      </c>
      <c r="P61" s="1"/>
      <c r="Q61" s="1"/>
      <c r="R61" s="1"/>
    </row>
    <row r="62" spans="1:18" x14ac:dyDescent="0.3">
      <c r="A62" s="1" t="s">
        <v>41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1">
        <v>3586.3</v>
      </c>
      <c r="K62" s="4">
        <v>0</v>
      </c>
      <c r="L62" s="4">
        <v>0</v>
      </c>
      <c r="M62" s="1">
        <v>130.93</v>
      </c>
      <c r="N62" s="4">
        <v>0</v>
      </c>
      <c r="O62" s="1">
        <v>3717.23</v>
      </c>
      <c r="P62" s="8">
        <f>(O62-O63)/O63</f>
        <v>0.33957613345201509</v>
      </c>
      <c r="Q62" s="8">
        <f>O62/$O$79</f>
        <v>2.2176023540328361E-2</v>
      </c>
      <c r="R62" s="1">
        <v>942.3</v>
      </c>
    </row>
    <row r="63" spans="1:18" x14ac:dyDescent="0.3">
      <c r="A63" s="1" t="s">
        <v>11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1">
        <v>2572.7600000000002</v>
      </c>
      <c r="K63" s="4">
        <v>0</v>
      </c>
      <c r="L63" s="4">
        <v>0</v>
      </c>
      <c r="M63" s="1">
        <v>202.17</v>
      </c>
      <c r="N63" s="4">
        <v>0</v>
      </c>
      <c r="O63" s="1">
        <v>2774.93</v>
      </c>
      <c r="P63" s="1"/>
      <c r="Q63" s="1"/>
      <c r="R63" s="1"/>
    </row>
    <row r="64" spans="1:18" x14ac:dyDescent="0.3">
      <c r="A64" s="1" t="s">
        <v>42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1">
        <v>877.31</v>
      </c>
      <c r="K64" s="4">
        <v>0</v>
      </c>
      <c r="L64" s="4">
        <v>0</v>
      </c>
      <c r="M64" s="1">
        <v>18.59</v>
      </c>
      <c r="N64" s="4">
        <v>0</v>
      </c>
      <c r="O64" s="1">
        <v>895.9</v>
      </c>
      <c r="P64" s="8">
        <f>(O64-O65)/O65</f>
        <v>0.24591486225263176</v>
      </c>
      <c r="Q64" s="8">
        <f>O64/$O$79</f>
        <v>5.3447054634177009E-3</v>
      </c>
      <c r="R64" s="1">
        <v>176.83</v>
      </c>
    </row>
    <row r="65" spans="1:18" x14ac:dyDescent="0.3">
      <c r="A65" s="1" t="s">
        <v>11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1">
        <v>701.67</v>
      </c>
      <c r="K65" s="4">
        <v>0</v>
      </c>
      <c r="L65" s="4">
        <v>0</v>
      </c>
      <c r="M65" s="1">
        <v>17.399999999999999</v>
      </c>
      <c r="N65" s="4">
        <v>0</v>
      </c>
      <c r="O65" s="1">
        <v>719.07</v>
      </c>
      <c r="P65" s="1"/>
      <c r="Q65" s="1"/>
      <c r="R65" s="1"/>
    </row>
    <row r="66" spans="1:18" x14ac:dyDescent="0.3">
      <c r="A66" s="1" t="s">
        <v>43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1">
        <v>7699.39</v>
      </c>
      <c r="K66" s="4">
        <v>0</v>
      </c>
      <c r="L66" s="4">
        <v>0</v>
      </c>
      <c r="M66" s="1">
        <v>109.69</v>
      </c>
      <c r="N66" s="1">
        <v>0.02</v>
      </c>
      <c r="O66" s="1">
        <v>7809.1</v>
      </c>
      <c r="P66" s="8">
        <f>(O66-O67)/O67</f>
        <v>0.18106925553812903</v>
      </c>
      <c r="Q66" s="8">
        <f>O66/$O$79</f>
        <v>4.6587051495005215E-2</v>
      </c>
      <c r="R66" s="1">
        <v>1197.21</v>
      </c>
    </row>
    <row r="67" spans="1:18" x14ac:dyDescent="0.3">
      <c r="A67" s="1" t="s">
        <v>11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1">
        <v>6512.43</v>
      </c>
      <c r="K67" s="4">
        <v>0</v>
      </c>
      <c r="L67" s="4">
        <v>0</v>
      </c>
      <c r="M67" s="1">
        <v>99.46</v>
      </c>
      <c r="N67" s="1">
        <v>0</v>
      </c>
      <c r="O67" s="1">
        <v>6611.89</v>
      </c>
      <c r="P67" s="1"/>
      <c r="Q67" s="1"/>
      <c r="R67" s="1"/>
    </row>
    <row r="68" spans="1:18" x14ac:dyDescent="0.3">
      <c r="A68" s="3" t="s">
        <v>44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f t="shared" ref="J68" si="3">SUM(J58+J60+J62+J64+J66)</f>
        <v>16691.32</v>
      </c>
      <c r="K68" s="5">
        <v>0</v>
      </c>
      <c r="L68" s="5">
        <v>0</v>
      </c>
      <c r="M68" s="5">
        <f t="shared" ref="M68:O68" si="4">SUM(M58+M60+M62+M64+M66)</f>
        <v>409.71999999999997</v>
      </c>
      <c r="N68" s="5">
        <f t="shared" si="4"/>
        <v>0.02</v>
      </c>
      <c r="O68" s="5">
        <f t="shared" si="4"/>
        <v>17101.059999999998</v>
      </c>
      <c r="P68" s="10">
        <f>(O68-O69)/O69</f>
        <v>0.25746509280031854</v>
      </c>
      <c r="Q68" s="10">
        <f>O68/$O$79</f>
        <v>0.10202045854697388</v>
      </c>
      <c r="R68" s="5">
        <f t="shared" ref="R68" si="5">SUM(R58+R60+R62+R64+R66)</f>
        <v>3501.4300000000003</v>
      </c>
    </row>
    <row r="69" spans="1:18" x14ac:dyDescent="0.3">
      <c r="A69" s="1" t="s">
        <v>36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ref="J69" si="6">SUM(J59+J61+J63+J65+J67)</f>
        <v>13143.900000000001</v>
      </c>
      <c r="K69" s="4">
        <v>0</v>
      </c>
      <c r="L69" s="4">
        <v>0</v>
      </c>
      <c r="M69" s="4">
        <f t="shared" ref="M69" si="7">SUM(M59+M61+M63+M65+M67)</f>
        <v>455.72999999999996</v>
      </c>
      <c r="N69" s="4">
        <v>0</v>
      </c>
      <c r="O69" s="4">
        <f t="shared" ref="O69" si="8">SUM(O59+O61+O63+O65+O67)</f>
        <v>13599.630000000001</v>
      </c>
      <c r="P69" s="1"/>
      <c r="Q69" s="1"/>
      <c r="R69" s="1"/>
    </row>
    <row r="70" spans="1:18" x14ac:dyDescent="0.3">
      <c r="A70" s="1" t="s">
        <v>37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11">
        <f>(J68-J69)/J69</f>
        <v>0.26989097604211826</v>
      </c>
      <c r="K70" s="4">
        <v>0</v>
      </c>
      <c r="L70" s="4">
        <v>0</v>
      </c>
      <c r="M70" s="11">
        <f>(M68-M69)/M69</f>
        <v>-0.10095890110372369</v>
      </c>
      <c r="N70" s="4">
        <v>0</v>
      </c>
      <c r="O70" s="11">
        <f>(O68-O69)/O69</f>
        <v>0.25746509280031854</v>
      </c>
      <c r="P70" s="1"/>
      <c r="Q70" s="1"/>
      <c r="R70" s="1"/>
    </row>
    <row r="71" spans="1:18" x14ac:dyDescent="0.3">
      <c r="A71" s="3" t="s">
        <v>55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"/>
      <c r="N71" s="1"/>
      <c r="O71" s="1"/>
      <c r="P71" s="1"/>
      <c r="Q71" s="1"/>
      <c r="R71" s="1"/>
    </row>
    <row r="72" spans="1:18" x14ac:dyDescent="0.3">
      <c r="A72" s="1" t="s">
        <v>56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">
        <v>6167.25</v>
      </c>
      <c r="O72" s="1">
        <v>6167.25</v>
      </c>
      <c r="P72" s="8">
        <f>(O72-O73)/O73</f>
        <v>-0.30997039493558715</v>
      </c>
      <c r="Q72" s="8">
        <f>O72/$O$79</f>
        <v>3.6792203113364008E-2</v>
      </c>
      <c r="R72" s="1">
        <v>-2770.41</v>
      </c>
    </row>
    <row r="73" spans="1:18" x14ac:dyDescent="0.3">
      <c r="A73" s="1" t="s">
        <v>11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">
        <v>8937.66</v>
      </c>
      <c r="O73" s="1">
        <v>8937.66</v>
      </c>
      <c r="P73" s="1"/>
      <c r="Q73" s="1"/>
      <c r="R73" s="1"/>
    </row>
    <row r="74" spans="1:18" x14ac:dyDescent="0.3">
      <c r="A74" s="1" t="s">
        <v>57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">
        <v>665.6</v>
      </c>
      <c r="O74" s="1">
        <v>665.6</v>
      </c>
      <c r="P74" s="8">
        <f>(O74-O75)/O75</f>
        <v>8.218843996423067E-2</v>
      </c>
      <c r="Q74" s="8">
        <f>O74/$O$79</f>
        <v>3.9707957991414466E-3</v>
      </c>
      <c r="R74" s="1">
        <v>50.55</v>
      </c>
    </row>
    <row r="75" spans="1:18" x14ac:dyDescent="0.3">
      <c r="A75" s="1" t="s">
        <v>11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">
        <v>615.04999999999995</v>
      </c>
      <c r="O75" s="1">
        <v>615.04999999999995</v>
      </c>
      <c r="P75" s="1"/>
      <c r="Q75" s="1"/>
      <c r="R75" s="1"/>
    </row>
    <row r="76" spans="1:18" x14ac:dyDescent="0.3">
      <c r="A76" s="3" t="s">
        <v>58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>SUM(N72+N74)</f>
        <v>6832.85</v>
      </c>
      <c r="O76" s="5">
        <f>SUM(O72+O74)</f>
        <v>6832.85</v>
      </c>
      <c r="P76" s="10">
        <f>(O76-O77)/O77</f>
        <v>-0.28472129898217352</v>
      </c>
      <c r="Q76" s="10">
        <f>O76/$O$79</f>
        <v>4.0762998912505455E-2</v>
      </c>
      <c r="R76" s="5">
        <f>SUM(R72+R74)</f>
        <v>-2719.8599999999997</v>
      </c>
    </row>
    <row r="77" spans="1:18" x14ac:dyDescent="0.3">
      <c r="A77" s="1" t="s">
        <v>36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f>+SUM(N73+N75)</f>
        <v>9552.7099999999991</v>
      </c>
      <c r="O77" s="4">
        <f>+SUM(O73+O75)</f>
        <v>9552.7099999999991</v>
      </c>
      <c r="P77" s="1"/>
      <c r="Q77" s="1"/>
      <c r="R77" s="1"/>
    </row>
    <row r="78" spans="1:18" x14ac:dyDescent="0.3">
      <c r="A78" s="1" t="s">
        <v>37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/>
      <c r="K78" s="4">
        <v>0</v>
      </c>
      <c r="L78" s="4">
        <v>0</v>
      </c>
      <c r="M78" s="4"/>
      <c r="N78" s="11">
        <f>(N76-N77)/N77</f>
        <v>-0.28472129898217352</v>
      </c>
      <c r="O78" s="11">
        <f>(O76-O77)/O77</f>
        <v>-0.28472129898217352</v>
      </c>
      <c r="P78" s="1"/>
      <c r="Q78" s="1"/>
      <c r="R78" s="1"/>
    </row>
    <row r="79" spans="1:18" x14ac:dyDescent="0.3">
      <c r="A79" s="3" t="s">
        <v>45</v>
      </c>
      <c r="B79" s="5">
        <f t="shared" ref="B79:O79" si="9">SUM(B54+B68+B76)</f>
        <v>16604.559999999998</v>
      </c>
      <c r="C79" s="5">
        <f t="shared" si="9"/>
        <v>3027.92</v>
      </c>
      <c r="D79" s="5">
        <f t="shared" si="9"/>
        <v>2306.8900000000003</v>
      </c>
      <c r="E79" s="5">
        <f t="shared" si="9"/>
        <v>721.01</v>
      </c>
      <c r="F79" s="5">
        <f t="shared" si="9"/>
        <v>3168.7799999999997</v>
      </c>
      <c r="G79" s="5">
        <f t="shared" si="9"/>
        <v>49636.739999999991</v>
      </c>
      <c r="H79" s="5">
        <f t="shared" si="9"/>
        <v>20439.800000000003</v>
      </c>
      <c r="I79" s="5">
        <f t="shared" si="9"/>
        <v>29196.880000000001</v>
      </c>
      <c r="J79" s="5">
        <f t="shared" si="9"/>
        <v>62808.03</v>
      </c>
      <c r="K79" s="5">
        <f t="shared" si="9"/>
        <v>645.75999999999988</v>
      </c>
      <c r="L79" s="5">
        <f t="shared" si="9"/>
        <v>3006.53</v>
      </c>
      <c r="M79" s="5">
        <f t="shared" si="9"/>
        <v>4822.0200000000004</v>
      </c>
      <c r="N79" s="5">
        <f t="shared" si="9"/>
        <v>23903.57</v>
      </c>
      <c r="O79" s="5">
        <f t="shared" si="9"/>
        <v>167623.83000000002</v>
      </c>
      <c r="P79" s="10">
        <f>(O79-O80)/O80</f>
        <v>0.14680640664407341</v>
      </c>
      <c r="Q79" s="10">
        <f>O79/$O$79</f>
        <v>1</v>
      </c>
      <c r="R79" s="5">
        <f t="shared" ref="R79" si="10">SUM(R54+R68+R76)</f>
        <v>21458.069999999996</v>
      </c>
    </row>
    <row r="80" spans="1:18" x14ac:dyDescent="0.3">
      <c r="A80" s="1" t="s">
        <v>36</v>
      </c>
      <c r="B80" s="4">
        <f t="shared" ref="B80:O80" si="11">SUM(B55+B69+B77)</f>
        <v>15530.670000000002</v>
      </c>
      <c r="C80" s="4">
        <f t="shared" si="11"/>
        <v>3042.06</v>
      </c>
      <c r="D80" s="4">
        <f t="shared" si="11"/>
        <v>2304.3299999999995</v>
      </c>
      <c r="E80" s="4">
        <f t="shared" si="11"/>
        <v>737.71999999999991</v>
      </c>
      <c r="F80" s="4">
        <f t="shared" si="11"/>
        <v>2416.7000000000003</v>
      </c>
      <c r="G80" s="4">
        <f t="shared" si="11"/>
        <v>42940.479999999996</v>
      </c>
      <c r="H80" s="4">
        <f t="shared" si="11"/>
        <v>17177.929999999997</v>
      </c>
      <c r="I80" s="4">
        <f t="shared" si="11"/>
        <v>25762.590000000004</v>
      </c>
      <c r="J80" s="4">
        <f t="shared" si="11"/>
        <v>51361.710000000006</v>
      </c>
      <c r="K80" s="4">
        <f t="shared" si="11"/>
        <v>514.87</v>
      </c>
      <c r="L80" s="4">
        <f t="shared" si="11"/>
        <v>3218.1300000000006</v>
      </c>
      <c r="M80" s="4">
        <f t="shared" si="11"/>
        <v>4254.1000000000004</v>
      </c>
      <c r="N80" s="4">
        <f t="shared" si="11"/>
        <v>22887.01</v>
      </c>
      <c r="O80" s="4">
        <f t="shared" si="11"/>
        <v>146165.75999999998</v>
      </c>
      <c r="P80" s="1"/>
      <c r="Q80" s="1"/>
      <c r="R80" s="1"/>
    </row>
    <row r="81" spans="1:18" x14ac:dyDescent="0.3">
      <c r="A81" s="1" t="s">
        <v>37</v>
      </c>
      <c r="B81" s="8">
        <f t="shared" ref="B81:O81" si="12">(B79-B80)/B80</f>
        <v>6.9146405145431314E-2</v>
      </c>
      <c r="C81" s="8">
        <f t="shared" si="12"/>
        <v>-4.6481660453771036E-3</v>
      </c>
      <c r="D81" s="8">
        <f t="shared" si="12"/>
        <v>1.110951990383693E-3</v>
      </c>
      <c r="E81" s="8">
        <f t="shared" si="12"/>
        <v>-2.265087024887481E-2</v>
      </c>
      <c r="F81" s="8">
        <f t="shared" si="12"/>
        <v>0.31120122481069201</v>
      </c>
      <c r="G81" s="8">
        <f t="shared" si="12"/>
        <v>0.15594283063440362</v>
      </c>
      <c r="H81" s="8">
        <f t="shared" si="12"/>
        <v>0.18988725649714527</v>
      </c>
      <c r="I81" s="8">
        <f t="shared" si="12"/>
        <v>0.13330530820076694</v>
      </c>
      <c r="J81" s="8">
        <f t="shared" si="12"/>
        <v>0.22285706609067321</v>
      </c>
      <c r="K81" s="8">
        <f t="shared" si="12"/>
        <v>0.25421951172140517</v>
      </c>
      <c r="L81" s="8">
        <f t="shared" si="12"/>
        <v>-6.5752471155609102E-2</v>
      </c>
      <c r="M81" s="8">
        <f t="shared" si="12"/>
        <v>0.13349944759173504</v>
      </c>
      <c r="N81" s="8">
        <f t="shared" si="12"/>
        <v>4.4416461564879002E-2</v>
      </c>
      <c r="O81" s="8">
        <f t="shared" si="12"/>
        <v>0.14680640664407341</v>
      </c>
      <c r="P81" s="1"/>
      <c r="Q81" s="1"/>
      <c r="R81" s="1"/>
    </row>
    <row r="82" spans="1:18" x14ac:dyDescent="0.3">
      <c r="A82" s="1" t="s">
        <v>46</v>
      </c>
      <c r="B82" s="8">
        <f t="shared" ref="B82:O82" si="13">B79/$O$79</f>
        <v>9.9058469192596282E-2</v>
      </c>
      <c r="C82" s="8">
        <f t="shared" si="13"/>
        <v>1.8063780072320266E-2</v>
      </c>
      <c r="D82" s="8">
        <f t="shared" si="13"/>
        <v>1.3762303367009333E-2</v>
      </c>
      <c r="E82" s="8">
        <f t="shared" si="13"/>
        <v>4.3013573905333145E-3</v>
      </c>
      <c r="F82" s="8">
        <f t="shared" si="13"/>
        <v>1.8904114051086884E-2</v>
      </c>
      <c r="G82" s="8">
        <f t="shared" si="13"/>
        <v>0.29611982974019857</v>
      </c>
      <c r="H82" s="8">
        <f t="shared" si="13"/>
        <v>0.12193850957826223</v>
      </c>
      <c r="I82" s="8">
        <f t="shared" si="13"/>
        <v>0.17418096221760354</v>
      </c>
      <c r="J82" s="8">
        <f t="shared" si="13"/>
        <v>0.37469630660509307</v>
      </c>
      <c r="K82" s="8">
        <f t="shared" si="13"/>
        <v>3.85243553974396E-3</v>
      </c>
      <c r="L82" s="8">
        <f t="shared" si="13"/>
        <v>1.7936172917657353E-2</v>
      </c>
      <c r="M82" s="8">
        <f t="shared" si="13"/>
        <v>2.8766912198581789E-2</v>
      </c>
      <c r="N82" s="8">
        <f t="shared" si="13"/>
        <v>0.14260245694183218</v>
      </c>
      <c r="O82" s="8">
        <f t="shared" si="13"/>
        <v>1</v>
      </c>
      <c r="P82" s="1"/>
      <c r="Q82" s="1"/>
      <c r="R82" s="1"/>
    </row>
    <row r="83" spans="1:18" x14ac:dyDescent="0.3">
      <c r="A83" s="1" t="s">
        <v>47</v>
      </c>
      <c r="B83" s="8">
        <f>B80/$O$80</f>
        <v>0.10625381758354353</v>
      </c>
      <c r="C83" s="8">
        <f>C80/$O$80</f>
        <v>2.0812398197772176E-2</v>
      </c>
      <c r="D83" s="8">
        <f t="shared" ref="D83:O83" si="14">D80/$O$80</f>
        <v>1.5765183309688943E-2</v>
      </c>
      <c r="E83" s="8">
        <f t="shared" si="14"/>
        <v>5.0471464726075379E-3</v>
      </c>
      <c r="F83" s="8">
        <f t="shared" si="14"/>
        <v>1.6533968010018218E-2</v>
      </c>
      <c r="G83" s="8">
        <f t="shared" si="14"/>
        <v>0.29377933655597593</v>
      </c>
      <c r="H83" s="8">
        <f t="shared" si="14"/>
        <v>0.11752362523206529</v>
      </c>
      <c r="I83" s="8">
        <f t="shared" si="14"/>
        <v>0.17625598498581341</v>
      </c>
      <c r="J83" s="8">
        <f t="shared" si="14"/>
        <v>0.3513935821905213</v>
      </c>
      <c r="K83" s="8">
        <f t="shared" si="14"/>
        <v>3.5225075968544212E-3</v>
      </c>
      <c r="L83" s="8">
        <f t="shared" si="14"/>
        <v>2.2016989478247168E-2</v>
      </c>
      <c r="M83" s="8">
        <f t="shared" si="14"/>
        <v>2.9104627513310923E-2</v>
      </c>
      <c r="N83" s="8">
        <f t="shared" si="14"/>
        <v>0.15658256762732942</v>
      </c>
      <c r="O83" s="8">
        <f t="shared" si="14"/>
        <v>1</v>
      </c>
      <c r="P83" s="1"/>
      <c r="Q83" s="1"/>
      <c r="R83" s="1"/>
    </row>
  </sheetData>
  <mergeCells count="1">
    <mergeCell ref="A1:R1"/>
  </mergeCells>
  <pageMargins left="0.75" right="0.75" top="1" bottom="1" header="0.5" footer="0.5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 Taware</cp:lastModifiedBy>
  <cp:lastPrinted>2023-11-17T06:29:12Z</cp:lastPrinted>
  <dcterms:created xsi:type="dcterms:W3CDTF">2023-11-16T12:36:35Z</dcterms:created>
  <dcterms:modified xsi:type="dcterms:W3CDTF">2023-11-17T09:14:54Z</dcterms:modified>
</cp:coreProperties>
</file>