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Sharad\Desktop\"/>
    </mc:Choice>
  </mc:AlternateContent>
  <xr:revisionPtr revIDLastSave="0" documentId="8_{67C801AD-D0F1-491E-8500-6368C0AAF15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ealth Portfolio" sheetId="1" r:id="rId1"/>
    <sheet name="Liability Portfolio" sheetId="2" r:id="rId2"/>
    <sheet name="Miscellaneous portfolio" sheetId="3" r:id="rId3"/>
    <sheet name="Segmentwise Report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3" i="1" l="1"/>
  <c r="D53" i="1"/>
  <c r="E53" i="1"/>
  <c r="F53" i="1"/>
  <c r="F70" i="1" s="1"/>
  <c r="B53" i="1"/>
  <c r="C67" i="1"/>
  <c r="D67" i="1"/>
  <c r="D70" i="1" s="1"/>
  <c r="E67" i="1"/>
  <c r="F67" i="1"/>
  <c r="B67" i="1"/>
  <c r="P72" i="4"/>
  <c r="P70" i="4"/>
  <c r="P64" i="4"/>
  <c r="P62" i="4"/>
  <c r="P60" i="4"/>
  <c r="P58" i="4"/>
  <c r="P56" i="4"/>
  <c r="P50" i="4"/>
  <c r="P48" i="4"/>
  <c r="P46" i="4"/>
  <c r="P44" i="4"/>
  <c r="P42" i="4"/>
  <c r="P40" i="4"/>
  <c r="P38" i="4"/>
  <c r="P36" i="4"/>
  <c r="P34" i="4"/>
  <c r="P32" i="4"/>
  <c r="P30" i="4"/>
  <c r="P28" i="4"/>
  <c r="P26" i="4"/>
  <c r="P24" i="4"/>
  <c r="P22" i="4"/>
  <c r="P20" i="4"/>
  <c r="P18" i="4"/>
  <c r="P16" i="4"/>
  <c r="P14" i="4"/>
  <c r="P12" i="4"/>
  <c r="P10" i="4"/>
  <c r="P8" i="4"/>
  <c r="P6" i="4"/>
  <c r="P4" i="4"/>
  <c r="E70" i="1" l="1"/>
  <c r="C70" i="1"/>
  <c r="B70" i="1"/>
  <c r="N75" i="4"/>
  <c r="O75" i="4"/>
  <c r="O74" i="4"/>
  <c r="O77" i="4" s="1"/>
  <c r="O80" i="4" s="1"/>
  <c r="N74" i="4"/>
  <c r="B67" i="4"/>
  <c r="C67" i="4"/>
  <c r="D67" i="4"/>
  <c r="E67" i="4"/>
  <c r="E78" i="4" s="1"/>
  <c r="F67" i="4"/>
  <c r="G67" i="4"/>
  <c r="G78" i="4" s="1"/>
  <c r="H67" i="4"/>
  <c r="I67" i="4"/>
  <c r="I78" i="4" s="1"/>
  <c r="J67" i="4"/>
  <c r="K67" i="4"/>
  <c r="L67" i="4"/>
  <c r="M67" i="4"/>
  <c r="M78" i="4" s="1"/>
  <c r="N67" i="4"/>
  <c r="O67" i="4"/>
  <c r="P66" i="4" s="1"/>
  <c r="K66" i="4"/>
  <c r="L66" i="4"/>
  <c r="L77" i="4" s="1"/>
  <c r="M66" i="4"/>
  <c r="N66" i="4"/>
  <c r="O66" i="4"/>
  <c r="B66" i="4"/>
  <c r="B77" i="4" s="1"/>
  <c r="B80" i="4" s="1"/>
  <c r="C66" i="4"/>
  <c r="C77" i="4" s="1"/>
  <c r="D66" i="4"/>
  <c r="D77" i="4" s="1"/>
  <c r="E66" i="4"/>
  <c r="F66" i="4"/>
  <c r="G66" i="4"/>
  <c r="H66" i="4"/>
  <c r="I66" i="4"/>
  <c r="J66" i="4"/>
  <c r="C53" i="4"/>
  <c r="D53" i="4"/>
  <c r="D78" i="4" s="1"/>
  <c r="E53" i="4"/>
  <c r="F53" i="4"/>
  <c r="G53" i="4"/>
  <c r="H53" i="4"/>
  <c r="I53" i="4"/>
  <c r="J53" i="4"/>
  <c r="K53" i="4"/>
  <c r="L53" i="4"/>
  <c r="L78" i="4" s="1"/>
  <c r="M53" i="4"/>
  <c r="N53" i="4"/>
  <c r="O53" i="4"/>
  <c r="B53" i="4"/>
  <c r="C52" i="4"/>
  <c r="D52" i="4"/>
  <c r="E52" i="4"/>
  <c r="F52" i="4"/>
  <c r="G52" i="4"/>
  <c r="H52" i="4"/>
  <c r="I52" i="4"/>
  <c r="J52" i="4"/>
  <c r="K52" i="4"/>
  <c r="L52" i="4"/>
  <c r="M52" i="4"/>
  <c r="N52" i="4"/>
  <c r="O52" i="4"/>
  <c r="B52" i="4"/>
  <c r="G70" i="1"/>
  <c r="G67" i="1"/>
  <c r="G53" i="1"/>
  <c r="F60" i="3"/>
  <c r="F56" i="3"/>
  <c r="F52" i="3"/>
  <c r="F63" i="3"/>
  <c r="C61" i="3"/>
  <c r="D61" i="3"/>
  <c r="E61" i="3"/>
  <c r="B61" i="3"/>
  <c r="C60" i="3"/>
  <c r="D60" i="3"/>
  <c r="E60" i="3"/>
  <c r="G60" i="3"/>
  <c r="H60" i="3"/>
  <c r="B60" i="3"/>
  <c r="C53" i="3"/>
  <c r="D53" i="3"/>
  <c r="E53" i="3"/>
  <c r="F53" i="3"/>
  <c r="G53" i="3"/>
  <c r="H53" i="3"/>
  <c r="B53" i="3"/>
  <c r="C52" i="3"/>
  <c r="C63" i="3" s="1"/>
  <c r="D52" i="3"/>
  <c r="E52" i="3"/>
  <c r="G52" i="3"/>
  <c r="H52" i="3"/>
  <c r="B52" i="3"/>
  <c r="E63" i="3"/>
  <c r="D63" i="3"/>
  <c r="E53" i="2"/>
  <c r="F53" i="2"/>
  <c r="B53" i="2"/>
  <c r="C52" i="2"/>
  <c r="D52" i="2"/>
  <c r="E52" i="2"/>
  <c r="F52" i="2"/>
  <c r="B52" i="2"/>
  <c r="G51" i="2"/>
  <c r="C51" i="2"/>
  <c r="C53" i="2" s="1"/>
  <c r="D51" i="2"/>
  <c r="D53" i="2" s="1"/>
  <c r="E51" i="2"/>
  <c r="F51" i="2"/>
  <c r="B51" i="2"/>
  <c r="O78" i="4" l="1"/>
  <c r="O81" i="4" s="1"/>
  <c r="J77" i="4"/>
  <c r="N78" i="4"/>
  <c r="N81" i="4" s="1"/>
  <c r="F78" i="4"/>
  <c r="F81" i="4" s="1"/>
  <c r="I77" i="4"/>
  <c r="I79" i="4" s="1"/>
  <c r="H77" i="4"/>
  <c r="H79" i="4" s="1"/>
  <c r="N77" i="4"/>
  <c r="N79" i="4" s="1"/>
  <c r="K78" i="4"/>
  <c r="K79" i="4" s="1"/>
  <c r="C78" i="4"/>
  <c r="P52" i="4"/>
  <c r="G77" i="4"/>
  <c r="M77" i="4"/>
  <c r="J78" i="4"/>
  <c r="J79" i="4" s="1"/>
  <c r="B78" i="4"/>
  <c r="B81" i="4" s="1"/>
  <c r="F77" i="4"/>
  <c r="F80" i="4" s="1"/>
  <c r="Q52" i="4"/>
  <c r="E77" i="4"/>
  <c r="K77" i="4"/>
  <c r="H78" i="4"/>
  <c r="H81" i="4" s="1"/>
  <c r="C79" i="4"/>
  <c r="C80" i="4"/>
  <c r="I80" i="4"/>
  <c r="K81" i="4"/>
  <c r="C81" i="4"/>
  <c r="N80" i="4"/>
  <c r="G79" i="4"/>
  <c r="G80" i="4"/>
  <c r="M80" i="4"/>
  <c r="M79" i="4"/>
  <c r="L79" i="4"/>
  <c r="L80" i="4"/>
  <c r="I81" i="4"/>
  <c r="L81" i="4"/>
  <c r="H80" i="4"/>
  <c r="E81" i="4"/>
  <c r="J80" i="4"/>
  <c r="J81" i="4"/>
  <c r="M81" i="4"/>
  <c r="E80" i="4"/>
  <c r="E79" i="4"/>
  <c r="K80" i="4"/>
  <c r="D79" i="4"/>
  <c r="D80" i="4"/>
  <c r="G81" i="4"/>
  <c r="D81" i="4"/>
  <c r="Q77" i="4"/>
  <c r="Q66" i="4"/>
  <c r="Q6" i="4"/>
  <c r="Q8" i="4"/>
  <c r="Q24" i="4"/>
  <c r="Q40" i="4"/>
  <c r="Q60" i="4"/>
  <c r="Q26" i="4"/>
  <c r="Q42" i="4"/>
  <c r="Q62" i="4"/>
  <c r="Q64" i="4"/>
  <c r="Q10" i="4"/>
  <c r="Q12" i="4"/>
  <c r="Q14" i="4"/>
  <c r="Q30" i="4"/>
  <c r="Q46" i="4"/>
  <c r="Q70" i="4"/>
  <c r="Q34" i="4"/>
  <c r="Q16" i="4"/>
  <c r="Q32" i="4"/>
  <c r="Q48" i="4"/>
  <c r="Q72" i="4"/>
  <c r="Q50" i="4"/>
  <c r="Q28" i="4"/>
  <c r="Q18" i="4"/>
  <c r="Q4" i="4"/>
  <c r="Q20" i="4"/>
  <c r="Q36" i="4"/>
  <c r="Q56" i="4"/>
  <c r="Q22" i="4"/>
  <c r="Q38" i="4"/>
  <c r="Q58" i="4"/>
  <c r="Q44" i="4"/>
  <c r="P77" i="4"/>
  <c r="O79" i="4"/>
  <c r="Q74" i="4"/>
  <c r="P74" i="4"/>
  <c r="B63" i="3"/>
  <c r="F79" i="4" l="1"/>
  <c r="B79" i="4"/>
</calcChain>
</file>

<file path=xl/sharedStrings.xml><?xml version="1.0" encoding="utf-8"?>
<sst xmlns="http://schemas.openxmlformats.org/spreadsheetml/2006/main" count="313" uniqueCount="76">
  <si>
    <t>GROSS DIRECT PREMIUM INCOME UNDERWRITTEN BY NON-LIFE INSURERS WITHIN INDIA  (SEGMENT WISE) : FOR THE PERIOD UPTO April 2023 (PROVISIONAL &amp; UNAUDITED ) IN FY 2023-24  (Rs. In Crs.)</t>
  </si>
  <si>
    <t>Health-Retail</t>
  </si>
  <si>
    <t>Health-Group</t>
  </si>
  <si>
    <t>Health-Government schemes</t>
  </si>
  <si>
    <t>Overseas Medical</t>
  </si>
  <si>
    <t>Grand Total</t>
  </si>
  <si>
    <t>Growth %</t>
  </si>
  <si>
    <t>Market %</t>
  </si>
  <si>
    <t>Accretion</t>
  </si>
  <si>
    <t>General Insurers</t>
  </si>
  <si>
    <t>Acko General Insurance Ltd</t>
  </si>
  <si>
    <t>Previous Year</t>
  </si>
  <si>
    <t>Bajaj Allianz General Insurance Co Ltd</t>
  </si>
  <si>
    <t>Cholamandalam MS General Insurance Co Ltd</t>
  </si>
  <si>
    <t>Future Generali India Insurance Co Ltd</t>
  </si>
  <si>
    <t>Go Digit General Insurance Ltd</t>
  </si>
  <si>
    <t>HDFC Ergo General Insurance Co Ltd</t>
  </si>
  <si>
    <t>ICICI Lombard General Insurance Co Ltd</t>
  </si>
  <si>
    <t>IFFCO-Tokio General Insurance Co Ltd</t>
  </si>
  <si>
    <t>Kotak Mahindra General Insurance Co Ltd</t>
  </si>
  <si>
    <t>Liberty  General Insurance Co. Ltd</t>
  </si>
  <si>
    <t>Magma HDI General Insurance Co Ltd</t>
  </si>
  <si>
    <t>National Insurance Co Ltd</t>
  </si>
  <si>
    <t>Navi General Insurance Co. Ltd</t>
  </si>
  <si>
    <t>Raheja QBE General Insurance Co Ltd</t>
  </si>
  <si>
    <t>Reliance General Insurance Co Ltd</t>
  </si>
  <si>
    <t>Royal Sundaram General Insurance Co Ltd</t>
  </si>
  <si>
    <t>SBI General Insurance Co Ltd</t>
  </si>
  <si>
    <t>Shriram General Insurance Co Ltd</t>
  </si>
  <si>
    <t>Tata AIG General Insurance Co Ltd</t>
  </si>
  <si>
    <t>The New India Assurance Co Ltd</t>
  </si>
  <si>
    <t>The Oriental Insurance Co Ltd</t>
  </si>
  <si>
    <t>United India Insurance Co Ltd</t>
  </si>
  <si>
    <t>Universal Sompo General Insurance Co Ltd</t>
  </si>
  <si>
    <t>General Insurers Sub Total</t>
  </si>
  <si>
    <t>Previous Year Sub Total</t>
  </si>
  <si>
    <t>% Growth</t>
  </si>
  <si>
    <t>Stand-alone Health Insurers</t>
  </si>
  <si>
    <t xml:space="preserve"> Niva bupa health insurance company limited</t>
  </si>
  <si>
    <t>Aditya Birla Health Insurance Co Ltd</t>
  </si>
  <si>
    <t>Care Health Insurance Ltd</t>
  </si>
  <si>
    <t>ManipalCigna Health Insurance Co Ltd</t>
  </si>
  <si>
    <t>Star Health &amp; Allied Insurance Co Ltd</t>
  </si>
  <si>
    <t>Stand-alone Health sub Total</t>
  </si>
  <si>
    <t>Industry Total</t>
  </si>
  <si>
    <t>% Market Share</t>
  </si>
  <si>
    <t>Previous Year Market Share</t>
  </si>
  <si>
    <t>Workmen's compensation/Employers' liability</t>
  </si>
  <si>
    <t>Public Liability (Act)</t>
  </si>
  <si>
    <t>Product Liability</t>
  </si>
  <si>
    <t>Other liability covers</t>
  </si>
  <si>
    <t>Crop Insurance</t>
  </si>
  <si>
    <t>Credit Guarantee</t>
  </si>
  <si>
    <t>All Other miscellaneous</t>
  </si>
  <si>
    <t>Specialised Insurers</t>
  </si>
  <si>
    <t>Agriculture Insurance Co Of India Ltd</t>
  </si>
  <si>
    <t>ECGC Ltd</t>
  </si>
  <si>
    <t>Specialised sub Total</t>
  </si>
  <si>
    <t>Fire</t>
  </si>
  <si>
    <t>Marine Total</t>
  </si>
  <si>
    <t>Marine  Cargo</t>
  </si>
  <si>
    <t>Marine  Hull</t>
  </si>
  <si>
    <t>Engineering</t>
  </si>
  <si>
    <t>Motor Total</t>
  </si>
  <si>
    <t>Motor OD</t>
  </si>
  <si>
    <t>Motor TP</t>
  </si>
  <si>
    <t xml:space="preserve">Health </t>
  </si>
  <si>
    <t xml:space="preserve">Aviation </t>
  </si>
  <si>
    <t>Liability</t>
  </si>
  <si>
    <t>P.A.</t>
  </si>
  <si>
    <t>All Other Misc (Crop Insurance + Credit Guarantee+All other misc)</t>
  </si>
  <si>
    <t>Zuno General Insurance Ltd $</t>
  </si>
  <si>
    <t>Health Insurers</t>
  </si>
  <si>
    <t>Health Insurers sub Total</t>
  </si>
  <si>
    <t>Note: Compiled on the basis of data submitted by member insurers on Online portal</t>
  </si>
  <si>
    <t xml:space="preserve">           $ Zuno General Insurance Limited formerly known as Edelweiss General Insurance Company Limited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</si>
</sst>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21252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vertical="top" wrapText="1"/>
    </xf>
    <xf numFmtId="10" fontId="0" fillId="0" borderId="1" xfId="0" applyNumberFormat="1" applyBorder="1"/>
    <xf numFmtId="2" fontId="0" fillId="0" borderId="1" xfId="0" applyNumberFormat="1" applyBorder="1"/>
    <xf numFmtId="9" fontId="0" fillId="0" borderId="1" xfId="0" applyNumberFormat="1" applyBorder="1"/>
    <xf numFmtId="0" fontId="2" fillId="0" borderId="1" xfId="0" applyFont="1" applyBorder="1"/>
    <xf numFmtId="2" fontId="2" fillId="0" borderId="1" xfId="0" applyNumberFormat="1" applyFont="1" applyBorder="1"/>
    <xf numFmtId="0" fontId="0" fillId="0" borderId="3" xfId="0" applyBorder="1"/>
    <xf numFmtId="0" fontId="0" fillId="0" borderId="4" xfId="0" applyBorder="1"/>
    <xf numFmtId="0" fontId="0" fillId="2" borderId="1" xfId="0" applyFill="1" applyBorder="1"/>
    <xf numFmtId="0" fontId="3" fillId="2" borderId="1" xfId="0" applyFont="1" applyFill="1" applyBorder="1" applyAlignment="1">
      <alignment vertical="top" wrapText="1"/>
    </xf>
    <xf numFmtId="10" fontId="2" fillId="0" borderId="1" xfId="1" applyNumberFormat="1" applyFont="1" applyBorder="1"/>
    <xf numFmtId="10" fontId="0" fillId="0" borderId="1" xfId="1" applyNumberFormat="1" applyFont="1" applyBorder="1"/>
    <xf numFmtId="0" fontId="2" fillId="0" borderId="3" xfId="0" applyFont="1" applyBorder="1" applyAlignment="1">
      <alignment horizontal="left" vertical="top" wrapText="1"/>
    </xf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9" xfId="0" applyFont="1" applyBorder="1"/>
    <xf numFmtId="0" fontId="2" fillId="0" borderId="10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" fillId="0" borderId="14" xfId="0" applyFont="1" applyBorder="1"/>
    <xf numFmtId="0" fontId="2" fillId="0" borderId="15" xfId="0" applyFont="1" applyBorder="1"/>
    <xf numFmtId="10" fontId="2" fillId="0" borderId="15" xfId="1" applyNumberFormat="1" applyFont="1" applyBorder="1"/>
    <xf numFmtId="0" fontId="0" fillId="0" borderId="6" xfId="0" applyBorder="1"/>
    <xf numFmtId="10" fontId="0" fillId="0" borderId="12" xfId="1" applyNumberFormat="1" applyFont="1" applyBorder="1"/>
    <xf numFmtId="0" fontId="0" fillId="0" borderId="16" xfId="0" applyBorder="1"/>
    <xf numFmtId="10" fontId="2" fillId="0" borderId="17" xfId="1" applyNumberFormat="1" applyFont="1" applyBorder="1"/>
    <xf numFmtId="0" fontId="2" fillId="0" borderId="5" xfId="0" applyFont="1" applyBorder="1"/>
    <xf numFmtId="0" fontId="0" fillId="0" borderId="18" xfId="0" applyBorder="1"/>
    <xf numFmtId="0" fontId="2" fillId="0" borderId="19" xfId="0" applyFont="1" applyBorder="1"/>
    <xf numFmtId="10" fontId="1" fillId="0" borderId="1" xfId="1" applyNumberFormat="1" applyFont="1" applyBorder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/>
    <xf numFmtId="0" fontId="0" fillId="0" borderId="21" xfId="0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0" fillId="0" borderId="0" xfId="0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74"/>
  <sheetViews>
    <sheetView tabSelected="1" topLeftCell="A40" zoomScaleNormal="100" workbookViewId="0">
      <selection activeCell="P60" sqref="P60"/>
    </sheetView>
  </sheetViews>
  <sheetFormatPr defaultRowHeight="14.4" x14ac:dyDescent="0.3"/>
  <cols>
    <col min="1" max="1" width="39.5546875" customWidth="1"/>
  </cols>
  <sheetData>
    <row r="2" spans="1:9" ht="72" customHeight="1" x14ac:dyDescent="0.3">
      <c r="A2" s="37" t="s">
        <v>0</v>
      </c>
      <c r="B2" s="37"/>
      <c r="C2" s="37"/>
      <c r="D2" s="37"/>
      <c r="E2" s="37"/>
      <c r="F2" s="37"/>
      <c r="G2" s="37"/>
      <c r="H2" s="37"/>
      <c r="I2" s="37"/>
    </row>
    <row r="3" spans="1:9" ht="57.6" x14ac:dyDescent="0.3">
      <c r="A3" s="2"/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</row>
    <row r="4" spans="1:9" x14ac:dyDescent="0.3">
      <c r="A4" s="6" t="s">
        <v>9</v>
      </c>
      <c r="B4" s="1"/>
      <c r="C4" s="1"/>
      <c r="D4" s="1"/>
      <c r="E4" s="1"/>
      <c r="F4" s="1"/>
      <c r="G4" s="1"/>
      <c r="H4" s="1"/>
      <c r="I4" s="1"/>
    </row>
    <row r="5" spans="1:9" x14ac:dyDescent="0.3">
      <c r="A5" s="1" t="s">
        <v>10</v>
      </c>
      <c r="B5" s="4">
        <v>1.74</v>
      </c>
      <c r="C5" s="4">
        <v>58.18</v>
      </c>
      <c r="D5" s="4">
        <v>0</v>
      </c>
      <c r="E5" s="4">
        <v>4.43</v>
      </c>
      <c r="F5" s="4">
        <v>64.349999999999994</v>
      </c>
      <c r="G5" s="3">
        <v>0.16719999999999999</v>
      </c>
      <c r="H5" s="3">
        <v>6.3E-3</v>
      </c>
      <c r="I5" s="1">
        <v>9.2200000000000006</v>
      </c>
    </row>
    <row r="6" spans="1:9" x14ac:dyDescent="0.3">
      <c r="A6" s="1" t="s">
        <v>11</v>
      </c>
      <c r="B6" s="4">
        <v>0.11</v>
      </c>
      <c r="C6" s="4">
        <v>53.32</v>
      </c>
      <c r="D6" s="4">
        <v>0</v>
      </c>
      <c r="E6" s="4">
        <v>1.7</v>
      </c>
      <c r="F6" s="4">
        <v>55.13</v>
      </c>
      <c r="G6" s="1"/>
      <c r="H6" s="1"/>
      <c r="I6" s="1"/>
    </row>
    <row r="7" spans="1:9" x14ac:dyDescent="0.3">
      <c r="A7" s="1" t="s">
        <v>12</v>
      </c>
      <c r="B7" s="4">
        <v>61.15</v>
      </c>
      <c r="C7" s="4">
        <v>341.41</v>
      </c>
      <c r="D7" s="4">
        <v>0</v>
      </c>
      <c r="E7" s="4">
        <v>16.920000000000002</v>
      </c>
      <c r="F7" s="4">
        <v>419.48</v>
      </c>
      <c r="G7" s="3">
        <v>0.41620000000000001</v>
      </c>
      <c r="H7" s="3">
        <v>4.07E-2</v>
      </c>
      <c r="I7" s="1">
        <v>123.28</v>
      </c>
    </row>
    <row r="8" spans="1:9" x14ac:dyDescent="0.3">
      <c r="A8" s="1" t="s">
        <v>11</v>
      </c>
      <c r="B8" s="4">
        <v>55.53</v>
      </c>
      <c r="C8" s="4">
        <v>227.8</v>
      </c>
      <c r="D8" s="4">
        <v>-0.31</v>
      </c>
      <c r="E8" s="4">
        <v>13.18</v>
      </c>
      <c r="F8" s="4">
        <v>296.2</v>
      </c>
      <c r="G8" s="1"/>
      <c r="H8" s="1"/>
      <c r="I8" s="1"/>
    </row>
    <row r="9" spans="1:9" x14ac:dyDescent="0.3">
      <c r="A9" s="1" t="s">
        <v>13</v>
      </c>
      <c r="B9" s="4">
        <v>50.17</v>
      </c>
      <c r="C9" s="4">
        <v>24.61</v>
      </c>
      <c r="D9" s="4">
        <v>0</v>
      </c>
      <c r="E9" s="4">
        <v>0.19</v>
      </c>
      <c r="F9" s="4">
        <v>74.97</v>
      </c>
      <c r="G9" s="3">
        <v>0.3523</v>
      </c>
      <c r="H9" s="3">
        <v>7.3000000000000001E-3</v>
      </c>
      <c r="I9" s="1">
        <v>19.53</v>
      </c>
    </row>
    <row r="10" spans="1:9" x14ac:dyDescent="0.3">
      <c r="A10" s="1" t="s">
        <v>11</v>
      </c>
      <c r="B10" s="4">
        <v>31.51</v>
      </c>
      <c r="C10" s="4">
        <v>23.88</v>
      </c>
      <c r="D10" s="4">
        <v>0</v>
      </c>
      <c r="E10" s="4">
        <v>0.05</v>
      </c>
      <c r="F10" s="4">
        <v>55.44</v>
      </c>
      <c r="G10" s="1"/>
      <c r="H10" s="1"/>
      <c r="I10" s="1"/>
    </row>
    <row r="11" spans="1:9" x14ac:dyDescent="0.3">
      <c r="A11" s="1" t="s">
        <v>71</v>
      </c>
      <c r="B11" s="4">
        <v>1.59</v>
      </c>
      <c r="C11" s="4">
        <v>21.02</v>
      </c>
      <c r="D11" s="4">
        <v>0</v>
      </c>
      <c r="E11" s="4">
        <v>1.66</v>
      </c>
      <c r="F11" s="4">
        <v>24.27</v>
      </c>
      <c r="G11" s="3">
        <v>0.54490000000000005</v>
      </c>
      <c r="H11" s="3">
        <v>2.3999999999999998E-3</v>
      </c>
      <c r="I11" s="1">
        <v>8.56</v>
      </c>
    </row>
    <row r="12" spans="1:9" x14ac:dyDescent="0.3">
      <c r="A12" s="1" t="s">
        <v>11</v>
      </c>
      <c r="B12" s="4">
        <v>0.42</v>
      </c>
      <c r="C12" s="4">
        <v>14.05</v>
      </c>
      <c r="D12" s="4">
        <v>0</v>
      </c>
      <c r="E12" s="4">
        <v>1.24</v>
      </c>
      <c r="F12" s="4">
        <v>15.71</v>
      </c>
      <c r="G12" s="1"/>
      <c r="H12" s="1"/>
      <c r="I12" s="1"/>
    </row>
    <row r="13" spans="1:9" x14ac:dyDescent="0.3">
      <c r="A13" s="1" t="s">
        <v>14</v>
      </c>
      <c r="B13" s="4">
        <v>14.03</v>
      </c>
      <c r="C13" s="4">
        <v>113.84</v>
      </c>
      <c r="D13" s="4">
        <v>0</v>
      </c>
      <c r="E13" s="4">
        <v>0.7</v>
      </c>
      <c r="F13" s="4">
        <v>128.57</v>
      </c>
      <c r="G13" s="3">
        <v>1.5086999999999999</v>
      </c>
      <c r="H13" s="3">
        <v>1.2500000000000001E-2</v>
      </c>
      <c r="I13" s="1">
        <v>77.319999999999993</v>
      </c>
    </row>
    <row r="14" spans="1:9" x14ac:dyDescent="0.3">
      <c r="A14" s="1" t="s">
        <v>11</v>
      </c>
      <c r="B14" s="4">
        <v>11.41</v>
      </c>
      <c r="C14" s="4">
        <v>39.31</v>
      </c>
      <c r="D14" s="4">
        <v>0</v>
      </c>
      <c r="E14" s="4">
        <v>0.53</v>
      </c>
      <c r="F14" s="4">
        <v>51.25</v>
      </c>
      <c r="G14" s="1"/>
      <c r="H14" s="1"/>
      <c r="I14" s="1"/>
    </row>
    <row r="15" spans="1:9" x14ac:dyDescent="0.3">
      <c r="A15" s="1" t="s">
        <v>15</v>
      </c>
      <c r="B15" s="4">
        <v>3.74</v>
      </c>
      <c r="C15" s="4">
        <v>222.02</v>
      </c>
      <c r="D15" s="4">
        <v>0</v>
      </c>
      <c r="E15" s="4">
        <v>0.75</v>
      </c>
      <c r="F15" s="4">
        <v>226.51</v>
      </c>
      <c r="G15" s="3">
        <v>1.5982000000000001</v>
      </c>
      <c r="H15" s="3">
        <v>2.1999999999999999E-2</v>
      </c>
      <c r="I15" s="1">
        <v>139.33000000000001</v>
      </c>
    </row>
    <row r="16" spans="1:9" x14ac:dyDescent="0.3">
      <c r="A16" s="1" t="s">
        <v>11</v>
      </c>
      <c r="B16" s="4">
        <v>2.61</v>
      </c>
      <c r="C16" s="4">
        <v>84.12</v>
      </c>
      <c r="D16" s="4">
        <v>0</v>
      </c>
      <c r="E16" s="4">
        <v>0.45</v>
      </c>
      <c r="F16" s="4">
        <v>87.18</v>
      </c>
      <c r="G16" s="1"/>
      <c r="H16" s="1"/>
      <c r="I16" s="1"/>
    </row>
    <row r="17" spans="1:9" x14ac:dyDescent="0.3">
      <c r="A17" s="1" t="s">
        <v>16</v>
      </c>
      <c r="B17" s="4">
        <v>234.04</v>
      </c>
      <c r="C17" s="4">
        <v>223.46</v>
      </c>
      <c r="D17" s="4">
        <v>0</v>
      </c>
      <c r="E17" s="4">
        <v>2.7</v>
      </c>
      <c r="F17" s="4">
        <v>460.2</v>
      </c>
      <c r="G17" s="3">
        <v>0.18490000000000001</v>
      </c>
      <c r="H17" s="3">
        <v>4.4699999999999997E-2</v>
      </c>
      <c r="I17" s="1">
        <v>71.8</v>
      </c>
    </row>
    <row r="18" spans="1:9" x14ac:dyDescent="0.3">
      <c r="A18" s="1" t="s">
        <v>11</v>
      </c>
      <c r="B18" s="4">
        <v>202.08</v>
      </c>
      <c r="C18" s="4">
        <v>184.11</v>
      </c>
      <c r="D18" s="4">
        <v>0</v>
      </c>
      <c r="E18" s="4">
        <v>2.21</v>
      </c>
      <c r="F18" s="4">
        <v>388.4</v>
      </c>
      <c r="G18" s="1"/>
      <c r="H18" s="1"/>
      <c r="I18" s="1"/>
    </row>
    <row r="19" spans="1:9" x14ac:dyDescent="0.3">
      <c r="A19" s="1" t="s">
        <v>17</v>
      </c>
      <c r="B19" s="4">
        <v>79</v>
      </c>
      <c r="C19" s="4">
        <v>738.16</v>
      </c>
      <c r="D19" s="4">
        <v>0</v>
      </c>
      <c r="E19" s="4">
        <v>14.79</v>
      </c>
      <c r="F19" s="4">
        <v>831.95</v>
      </c>
      <c r="G19" s="3">
        <v>0.40479999999999999</v>
      </c>
      <c r="H19" s="3">
        <v>8.0799999999999997E-2</v>
      </c>
      <c r="I19" s="1">
        <v>239.71</v>
      </c>
    </row>
    <row r="20" spans="1:9" x14ac:dyDescent="0.3">
      <c r="A20" s="1" t="s">
        <v>11</v>
      </c>
      <c r="B20" s="4">
        <v>64.28</v>
      </c>
      <c r="C20" s="4">
        <v>511.2</v>
      </c>
      <c r="D20" s="4">
        <v>0</v>
      </c>
      <c r="E20" s="4">
        <v>16.760000000000002</v>
      </c>
      <c r="F20" s="4">
        <v>592.24</v>
      </c>
      <c r="G20" s="1"/>
      <c r="H20" s="1"/>
      <c r="I20" s="1"/>
    </row>
    <row r="21" spans="1:9" x14ac:dyDescent="0.3">
      <c r="A21" s="1" t="s">
        <v>18</v>
      </c>
      <c r="B21" s="4">
        <v>14.44</v>
      </c>
      <c r="C21" s="4">
        <v>137.85</v>
      </c>
      <c r="D21" s="4">
        <v>190</v>
      </c>
      <c r="E21" s="4">
        <v>0.28000000000000003</v>
      </c>
      <c r="F21" s="4">
        <v>342.57</v>
      </c>
      <c r="G21" s="3">
        <v>1.2548999999999999</v>
      </c>
      <c r="H21" s="3">
        <v>3.3300000000000003E-2</v>
      </c>
      <c r="I21" s="1">
        <v>190.65</v>
      </c>
    </row>
    <row r="22" spans="1:9" x14ac:dyDescent="0.3">
      <c r="A22" s="1" t="s">
        <v>11</v>
      </c>
      <c r="B22" s="4">
        <v>11.52</v>
      </c>
      <c r="C22" s="4">
        <v>141.66999999999999</v>
      </c>
      <c r="D22" s="4">
        <v>-1.45</v>
      </c>
      <c r="E22" s="4">
        <v>0.18</v>
      </c>
      <c r="F22" s="4">
        <v>151.91999999999999</v>
      </c>
      <c r="G22" s="1"/>
      <c r="H22" s="1"/>
      <c r="I22" s="1"/>
    </row>
    <row r="23" spans="1:9" x14ac:dyDescent="0.3">
      <c r="A23" s="1" t="s">
        <v>19</v>
      </c>
      <c r="B23" s="4">
        <v>4.17</v>
      </c>
      <c r="C23" s="4">
        <v>33.69</v>
      </c>
      <c r="D23" s="4">
        <v>0</v>
      </c>
      <c r="E23" s="4">
        <v>0</v>
      </c>
      <c r="F23" s="4">
        <v>37.86</v>
      </c>
      <c r="G23" s="3">
        <v>1.0042</v>
      </c>
      <c r="H23" s="3">
        <v>3.7000000000000002E-3</v>
      </c>
      <c r="I23" s="1">
        <v>18.97</v>
      </c>
    </row>
    <row r="24" spans="1:9" x14ac:dyDescent="0.3">
      <c r="A24" s="1" t="s">
        <v>11</v>
      </c>
      <c r="B24" s="4">
        <v>3.94</v>
      </c>
      <c r="C24" s="4">
        <v>14.95</v>
      </c>
      <c r="D24" s="4">
        <v>0</v>
      </c>
      <c r="E24" s="4">
        <v>0</v>
      </c>
      <c r="F24" s="4">
        <v>18.89</v>
      </c>
      <c r="G24" s="1"/>
      <c r="H24" s="1"/>
      <c r="I24" s="1"/>
    </row>
    <row r="25" spans="1:9" x14ac:dyDescent="0.3">
      <c r="A25" s="1" t="s">
        <v>20</v>
      </c>
      <c r="B25" s="4">
        <v>5.4</v>
      </c>
      <c r="C25" s="4">
        <v>69.72</v>
      </c>
      <c r="D25" s="4">
        <v>0</v>
      </c>
      <c r="E25" s="4">
        <v>3.9</v>
      </c>
      <c r="F25" s="4">
        <v>79.02</v>
      </c>
      <c r="G25" s="3">
        <v>2.2000000000000001E-3</v>
      </c>
      <c r="H25" s="3">
        <v>7.7000000000000002E-3</v>
      </c>
      <c r="I25" s="1">
        <v>0.17</v>
      </c>
    </row>
    <row r="26" spans="1:9" x14ac:dyDescent="0.3">
      <c r="A26" s="1" t="s">
        <v>11</v>
      </c>
      <c r="B26" s="4">
        <v>3.56</v>
      </c>
      <c r="C26" s="4">
        <v>71.66</v>
      </c>
      <c r="D26" s="4">
        <v>0</v>
      </c>
      <c r="E26" s="4">
        <v>3.63</v>
      </c>
      <c r="F26" s="4">
        <v>78.849999999999994</v>
      </c>
      <c r="G26" s="1"/>
      <c r="H26" s="1"/>
      <c r="I26" s="1"/>
    </row>
    <row r="27" spans="1:9" x14ac:dyDescent="0.3">
      <c r="A27" s="1" t="s">
        <v>21</v>
      </c>
      <c r="B27" s="4">
        <v>2.75</v>
      </c>
      <c r="C27" s="4">
        <v>58.27</v>
      </c>
      <c r="D27" s="4">
        <v>0</v>
      </c>
      <c r="E27" s="4">
        <v>0</v>
      </c>
      <c r="F27" s="4">
        <v>61.02</v>
      </c>
      <c r="G27" s="3">
        <v>2.2984</v>
      </c>
      <c r="H27" s="3">
        <v>5.8999999999999999E-3</v>
      </c>
      <c r="I27" s="1">
        <v>42.52</v>
      </c>
    </row>
    <row r="28" spans="1:9" x14ac:dyDescent="0.3">
      <c r="A28" s="1" t="s">
        <v>11</v>
      </c>
      <c r="B28" s="4">
        <v>2.1800000000000002</v>
      </c>
      <c r="C28" s="4">
        <v>16.32</v>
      </c>
      <c r="D28" s="4">
        <v>0</v>
      </c>
      <c r="E28" s="4">
        <v>0</v>
      </c>
      <c r="F28" s="4">
        <v>18.5</v>
      </c>
      <c r="G28" s="1"/>
      <c r="H28" s="1"/>
      <c r="I28" s="1"/>
    </row>
    <row r="29" spans="1:9" x14ac:dyDescent="0.3">
      <c r="A29" s="1" t="s">
        <v>22</v>
      </c>
      <c r="B29" s="4">
        <v>167.21</v>
      </c>
      <c r="C29" s="4">
        <v>285.43</v>
      </c>
      <c r="D29" s="4">
        <v>0</v>
      </c>
      <c r="E29" s="4">
        <v>0.47</v>
      </c>
      <c r="F29" s="4">
        <v>453.11</v>
      </c>
      <c r="G29" s="1">
        <v>-17.940000000000001</v>
      </c>
      <c r="H29" s="1">
        <v>4.22</v>
      </c>
      <c r="I29" s="1">
        <v>-99.05</v>
      </c>
    </row>
    <row r="30" spans="1:9" x14ac:dyDescent="0.3">
      <c r="A30" s="1" t="s">
        <v>11</v>
      </c>
      <c r="B30" s="4">
        <v>171.03</v>
      </c>
      <c r="C30" s="4">
        <v>285.81</v>
      </c>
      <c r="D30" s="4">
        <v>94.85</v>
      </c>
      <c r="E30" s="4">
        <v>0.47</v>
      </c>
      <c r="F30" s="4">
        <v>552.16</v>
      </c>
      <c r="G30" s="1"/>
      <c r="H30" s="1"/>
      <c r="I30" s="1"/>
    </row>
    <row r="31" spans="1:9" x14ac:dyDescent="0.3">
      <c r="A31" s="1" t="s">
        <v>23</v>
      </c>
      <c r="B31" s="4">
        <v>3.71</v>
      </c>
      <c r="C31" s="4">
        <v>0.53</v>
      </c>
      <c r="D31" s="4">
        <v>0</v>
      </c>
      <c r="E31" s="4">
        <v>0</v>
      </c>
      <c r="F31" s="4">
        <v>4.24</v>
      </c>
      <c r="G31" s="3">
        <v>-0.1258</v>
      </c>
      <c r="H31" s="3">
        <v>4.0000000000000002E-4</v>
      </c>
      <c r="I31" s="1">
        <v>-0.61</v>
      </c>
    </row>
    <row r="32" spans="1:9" x14ac:dyDescent="0.3">
      <c r="A32" s="1" t="s">
        <v>11</v>
      </c>
      <c r="B32" s="4">
        <v>2.4900000000000002</v>
      </c>
      <c r="C32" s="4">
        <v>2.36</v>
      </c>
      <c r="D32" s="4">
        <v>0</v>
      </c>
      <c r="E32" s="4">
        <v>0</v>
      </c>
      <c r="F32" s="4">
        <v>4.8499999999999996</v>
      </c>
      <c r="G32" s="1"/>
      <c r="H32" s="1"/>
      <c r="I32" s="1"/>
    </row>
    <row r="33" spans="1:9" x14ac:dyDescent="0.3">
      <c r="A33" s="1" t="s">
        <v>24</v>
      </c>
      <c r="B33" s="4">
        <v>0.12</v>
      </c>
      <c r="C33" s="4">
        <v>0.22</v>
      </c>
      <c r="D33" s="4">
        <v>0</v>
      </c>
      <c r="E33" s="4">
        <v>0</v>
      </c>
      <c r="F33" s="4">
        <v>0.34</v>
      </c>
      <c r="G33" s="3">
        <v>-0.80569999999999997</v>
      </c>
      <c r="H33" s="5">
        <v>0</v>
      </c>
      <c r="I33" s="1">
        <v>-1.41</v>
      </c>
    </row>
    <row r="34" spans="1:9" x14ac:dyDescent="0.3">
      <c r="A34" s="1" t="s">
        <v>11</v>
      </c>
      <c r="B34" s="4">
        <v>0.13</v>
      </c>
      <c r="C34" s="4">
        <v>1.62</v>
      </c>
      <c r="D34" s="4">
        <v>0</v>
      </c>
      <c r="E34" s="4">
        <v>0</v>
      </c>
      <c r="F34" s="4">
        <v>1.75</v>
      </c>
      <c r="G34" s="1"/>
      <c r="H34" s="1"/>
      <c r="I34" s="1"/>
    </row>
    <row r="35" spans="1:9" x14ac:dyDescent="0.3">
      <c r="A35" s="1" t="s">
        <v>25</v>
      </c>
      <c r="B35" s="4">
        <v>26.12</v>
      </c>
      <c r="C35" s="4">
        <v>296.33999999999997</v>
      </c>
      <c r="D35" s="4">
        <v>0</v>
      </c>
      <c r="E35" s="4">
        <v>8.23</v>
      </c>
      <c r="F35" s="4">
        <v>330.69</v>
      </c>
      <c r="G35" s="3">
        <v>0.44919999999999999</v>
      </c>
      <c r="H35" s="3">
        <v>3.2099999999999997E-2</v>
      </c>
      <c r="I35" s="1">
        <v>102.5</v>
      </c>
    </row>
    <row r="36" spans="1:9" x14ac:dyDescent="0.3">
      <c r="A36" s="1" t="s">
        <v>11</v>
      </c>
      <c r="B36" s="4">
        <v>17.350000000000001</v>
      </c>
      <c r="C36" s="4">
        <v>188.78</v>
      </c>
      <c r="D36" s="4">
        <v>17</v>
      </c>
      <c r="E36" s="4">
        <v>5.0599999999999996</v>
      </c>
      <c r="F36" s="4">
        <v>228.19</v>
      </c>
      <c r="G36" s="1"/>
      <c r="H36" s="1"/>
      <c r="I36" s="1"/>
    </row>
    <row r="37" spans="1:9" x14ac:dyDescent="0.3">
      <c r="A37" s="1" t="s">
        <v>26</v>
      </c>
      <c r="B37" s="4">
        <v>14.83</v>
      </c>
      <c r="C37" s="4">
        <v>38.020000000000003</v>
      </c>
      <c r="D37" s="4">
        <v>0</v>
      </c>
      <c r="E37" s="4">
        <v>0.31</v>
      </c>
      <c r="F37" s="4">
        <v>53.16</v>
      </c>
      <c r="G37" s="3">
        <v>0.1668</v>
      </c>
      <c r="H37" s="3">
        <v>5.1999999999999998E-3</v>
      </c>
      <c r="I37" s="1">
        <v>7.6</v>
      </c>
    </row>
    <row r="38" spans="1:9" x14ac:dyDescent="0.3">
      <c r="A38" s="1" t="s">
        <v>11</v>
      </c>
      <c r="B38" s="4">
        <v>14.6</v>
      </c>
      <c r="C38" s="4">
        <v>30.57</v>
      </c>
      <c r="D38" s="4">
        <v>0</v>
      </c>
      <c r="E38" s="4">
        <v>0.39</v>
      </c>
      <c r="F38" s="4">
        <v>45.56</v>
      </c>
      <c r="G38" s="1"/>
      <c r="H38" s="1"/>
      <c r="I38" s="1"/>
    </row>
    <row r="39" spans="1:9" x14ac:dyDescent="0.3">
      <c r="A39" s="1" t="s">
        <v>27</v>
      </c>
      <c r="B39" s="4">
        <v>32.880000000000003</v>
      </c>
      <c r="C39" s="4">
        <v>152.38999999999999</v>
      </c>
      <c r="D39" s="4">
        <v>0</v>
      </c>
      <c r="E39" s="4">
        <v>0.08</v>
      </c>
      <c r="F39" s="4">
        <v>185.35</v>
      </c>
      <c r="G39" s="3">
        <v>0.64639999999999997</v>
      </c>
      <c r="H39" s="3">
        <v>1.7999999999999999E-2</v>
      </c>
      <c r="I39" s="1">
        <v>72.77</v>
      </c>
    </row>
    <row r="40" spans="1:9" x14ac:dyDescent="0.3">
      <c r="A40" s="1" t="s">
        <v>11</v>
      </c>
      <c r="B40" s="4">
        <v>27.28</v>
      </c>
      <c r="C40" s="4">
        <v>85.06</v>
      </c>
      <c r="D40" s="4">
        <v>0</v>
      </c>
      <c r="E40" s="4">
        <v>0.24</v>
      </c>
      <c r="F40" s="4">
        <v>112.58</v>
      </c>
      <c r="G40" s="1"/>
      <c r="H40" s="1"/>
      <c r="I40" s="1"/>
    </row>
    <row r="41" spans="1:9" x14ac:dyDescent="0.3">
      <c r="A41" s="1" t="s">
        <v>28</v>
      </c>
      <c r="B41" s="4">
        <v>0.34</v>
      </c>
      <c r="C41" s="4">
        <v>0</v>
      </c>
      <c r="D41" s="4">
        <v>0</v>
      </c>
      <c r="E41" s="4">
        <v>0</v>
      </c>
      <c r="F41" s="4">
        <v>0.34</v>
      </c>
      <c r="G41" s="5">
        <v>0</v>
      </c>
      <c r="H41" s="5">
        <v>0</v>
      </c>
      <c r="I41" s="1">
        <v>0.34</v>
      </c>
    </row>
    <row r="42" spans="1:9" x14ac:dyDescent="0.3">
      <c r="A42" s="1" t="s">
        <v>11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1"/>
      <c r="H42" s="1"/>
      <c r="I42" s="1"/>
    </row>
    <row r="43" spans="1:9" x14ac:dyDescent="0.3">
      <c r="A43" s="1" t="s">
        <v>29</v>
      </c>
      <c r="B43" s="4">
        <v>50.46</v>
      </c>
      <c r="C43" s="4">
        <v>151.71</v>
      </c>
      <c r="D43" s="4">
        <v>0</v>
      </c>
      <c r="E43" s="4">
        <v>26.09</v>
      </c>
      <c r="F43" s="4">
        <v>228.26</v>
      </c>
      <c r="G43" s="3">
        <v>0.39539999999999997</v>
      </c>
      <c r="H43" s="3">
        <v>2.2200000000000001E-2</v>
      </c>
      <c r="I43" s="1">
        <v>64.680000000000007</v>
      </c>
    </row>
    <row r="44" spans="1:9" x14ac:dyDescent="0.3">
      <c r="A44" s="1" t="s">
        <v>11</v>
      </c>
      <c r="B44" s="4">
        <v>38.22</v>
      </c>
      <c r="C44" s="4">
        <v>106.47</v>
      </c>
      <c r="D44" s="4">
        <v>0</v>
      </c>
      <c r="E44" s="4">
        <v>18.89</v>
      </c>
      <c r="F44" s="4">
        <v>163.58000000000001</v>
      </c>
      <c r="G44" s="1"/>
      <c r="H44" s="1"/>
      <c r="I44" s="1"/>
    </row>
    <row r="45" spans="1:9" x14ac:dyDescent="0.3">
      <c r="A45" s="1" t="s">
        <v>30</v>
      </c>
      <c r="B45" s="4">
        <v>223.21</v>
      </c>
      <c r="C45" s="4">
        <v>2036.03</v>
      </c>
      <c r="D45" s="4">
        <v>694.81</v>
      </c>
      <c r="E45" s="4">
        <v>0.17</v>
      </c>
      <c r="F45" s="4">
        <v>2954.22</v>
      </c>
      <c r="G45" s="3">
        <v>6.3100000000000003E-2</v>
      </c>
      <c r="H45" s="3">
        <v>0.28699999999999998</v>
      </c>
      <c r="I45" s="1">
        <v>175.41</v>
      </c>
    </row>
    <row r="46" spans="1:9" x14ac:dyDescent="0.3">
      <c r="A46" s="1" t="s">
        <v>11</v>
      </c>
      <c r="B46" s="4">
        <v>208.13</v>
      </c>
      <c r="C46" s="4">
        <v>2040.61</v>
      </c>
      <c r="D46" s="4">
        <v>528.89</v>
      </c>
      <c r="E46" s="4">
        <v>1.18</v>
      </c>
      <c r="F46" s="4">
        <v>2778.81</v>
      </c>
      <c r="G46" s="1"/>
      <c r="H46" s="1"/>
      <c r="I46" s="1"/>
    </row>
    <row r="47" spans="1:9" x14ac:dyDescent="0.3">
      <c r="A47" s="1" t="s">
        <v>31</v>
      </c>
      <c r="B47" s="4">
        <v>140.96</v>
      </c>
      <c r="C47" s="4">
        <v>400.34</v>
      </c>
      <c r="D47" s="4">
        <v>104.33</v>
      </c>
      <c r="E47" s="4">
        <v>0.6</v>
      </c>
      <c r="F47" s="4">
        <v>646.23</v>
      </c>
      <c r="G47" s="3">
        <v>6.4500000000000002E-2</v>
      </c>
      <c r="H47" s="3">
        <v>6.2799999999999995E-2</v>
      </c>
      <c r="I47" s="1">
        <v>39.18</v>
      </c>
    </row>
    <row r="48" spans="1:9" x14ac:dyDescent="0.3">
      <c r="A48" s="1" t="s">
        <v>11</v>
      </c>
      <c r="B48" s="4">
        <v>131.32</v>
      </c>
      <c r="C48" s="4">
        <v>461.26</v>
      </c>
      <c r="D48" s="4">
        <v>13.94</v>
      </c>
      <c r="E48" s="4">
        <v>0.53</v>
      </c>
      <c r="F48" s="4">
        <v>607.04999999999995</v>
      </c>
      <c r="G48" s="1"/>
      <c r="H48" s="1"/>
      <c r="I48" s="1"/>
    </row>
    <row r="49" spans="1:9" x14ac:dyDescent="0.3">
      <c r="A49" s="1" t="s">
        <v>32</v>
      </c>
      <c r="B49" s="4">
        <v>104.45</v>
      </c>
      <c r="C49" s="4">
        <v>523.41999999999996</v>
      </c>
      <c r="D49" s="4">
        <v>408.21</v>
      </c>
      <c r="E49" s="4">
        <v>0.63</v>
      </c>
      <c r="F49" s="4">
        <v>1036.71</v>
      </c>
      <c r="G49" s="3">
        <v>0.2293</v>
      </c>
      <c r="H49" s="3">
        <v>0.1007</v>
      </c>
      <c r="I49" s="1">
        <v>193.37</v>
      </c>
    </row>
    <row r="50" spans="1:9" x14ac:dyDescent="0.3">
      <c r="A50" s="1" t="s">
        <v>11</v>
      </c>
      <c r="B50" s="4">
        <v>104.57</v>
      </c>
      <c r="C50" s="4">
        <v>405.83</v>
      </c>
      <c r="D50" s="4">
        <v>332.28</v>
      </c>
      <c r="E50" s="4">
        <v>0.66</v>
      </c>
      <c r="F50" s="4">
        <v>843.34</v>
      </c>
      <c r="G50" s="1"/>
      <c r="H50" s="1"/>
      <c r="I50" s="1"/>
    </row>
    <row r="51" spans="1:9" x14ac:dyDescent="0.3">
      <c r="A51" s="1" t="s">
        <v>33</v>
      </c>
      <c r="B51" s="4">
        <v>7.74</v>
      </c>
      <c r="C51" s="4">
        <v>70.27</v>
      </c>
      <c r="D51" s="4">
        <v>0</v>
      </c>
      <c r="E51" s="4">
        <v>0</v>
      </c>
      <c r="F51" s="4">
        <v>78.010000000000005</v>
      </c>
      <c r="G51" s="3">
        <v>0.4163</v>
      </c>
      <c r="H51" s="3">
        <v>7.6E-3</v>
      </c>
      <c r="I51" s="1">
        <v>22.93</v>
      </c>
    </row>
    <row r="52" spans="1:9" x14ac:dyDescent="0.3">
      <c r="A52" s="1" t="s">
        <v>11</v>
      </c>
      <c r="B52" s="4">
        <v>9</v>
      </c>
      <c r="C52" s="4">
        <v>46.08</v>
      </c>
      <c r="D52" s="4">
        <v>0</v>
      </c>
      <c r="E52" s="4">
        <v>0</v>
      </c>
      <c r="F52" s="4">
        <v>55.08</v>
      </c>
      <c r="G52" s="1"/>
      <c r="H52" s="1"/>
      <c r="I52" s="1"/>
    </row>
    <row r="53" spans="1:9" x14ac:dyDescent="0.3">
      <c r="A53" s="6" t="s">
        <v>34</v>
      </c>
      <c r="B53" s="7">
        <f>B51+B49+B47+B45+B43+B41+B39+B37+B35+B33+B31+B29+B27+B25+B23+B21+B19+B17+B15+B13+B11+B9+B7+B5</f>
        <v>1244.2500000000002</v>
      </c>
      <c r="C53" s="7">
        <f t="shared" ref="C53:F53" si="0">C51+C49+C47+C45+C43+C41+C39+C37+C35+C33+C31+C29+C27+C25+C23+C21+C19+C17+C15+C13+C11+C9+C7+C5</f>
        <v>5996.93</v>
      </c>
      <c r="D53" s="7">
        <f t="shared" si="0"/>
        <v>1397.35</v>
      </c>
      <c r="E53" s="7">
        <f t="shared" si="0"/>
        <v>82.9</v>
      </c>
      <c r="F53" s="7">
        <f t="shared" si="0"/>
        <v>8721.43</v>
      </c>
      <c r="G53" s="3">
        <f>(F53-F54)/F54</f>
        <v>0.21086237584447975</v>
      </c>
      <c r="H53" s="3">
        <v>0.8115</v>
      </c>
      <c r="I53" s="1">
        <v>1518.77</v>
      </c>
    </row>
    <row r="54" spans="1:9" x14ac:dyDescent="0.3">
      <c r="A54" s="1" t="s">
        <v>35</v>
      </c>
      <c r="B54" s="4">
        <v>1113.27</v>
      </c>
      <c r="C54" s="4">
        <v>5036.84</v>
      </c>
      <c r="D54" s="4">
        <v>985.2</v>
      </c>
      <c r="E54" s="4">
        <v>67.349999999999994</v>
      </c>
      <c r="F54" s="4">
        <v>7202.66</v>
      </c>
      <c r="G54" s="1"/>
      <c r="H54" s="1"/>
      <c r="I54" s="1"/>
    </row>
    <row r="55" spans="1:9" x14ac:dyDescent="0.3">
      <c r="A55" s="1" t="s">
        <v>36</v>
      </c>
      <c r="B55" s="4">
        <v>14.31</v>
      </c>
      <c r="C55" s="4">
        <v>20.22</v>
      </c>
      <c r="D55" s="4">
        <v>56.94</v>
      </c>
      <c r="E55" s="4">
        <v>23.25</v>
      </c>
      <c r="F55" s="4">
        <v>24.33</v>
      </c>
      <c r="G55" s="1"/>
      <c r="H55" s="1"/>
      <c r="I55" s="1"/>
    </row>
    <row r="56" spans="1:9" x14ac:dyDescent="0.3">
      <c r="A56" s="6" t="s">
        <v>72</v>
      </c>
      <c r="B56" s="4"/>
      <c r="C56" s="4"/>
      <c r="D56" s="4"/>
      <c r="E56" s="4"/>
      <c r="F56" s="4"/>
      <c r="G56" s="1"/>
      <c r="H56" s="1"/>
      <c r="I56" s="1"/>
    </row>
    <row r="57" spans="1:9" x14ac:dyDescent="0.3">
      <c r="A57" s="1" t="s">
        <v>38</v>
      </c>
      <c r="B57" s="4">
        <v>220.79</v>
      </c>
      <c r="C57" s="4">
        <v>128.16</v>
      </c>
      <c r="D57" s="4">
        <v>0</v>
      </c>
      <c r="E57" s="4">
        <v>0.88</v>
      </c>
      <c r="F57" s="4">
        <v>349.83</v>
      </c>
      <c r="G57" s="3">
        <v>0.52470000000000006</v>
      </c>
      <c r="H57" s="3">
        <v>3.4000000000000002E-2</v>
      </c>
      <c r="I57" s="1">
        <v>120.39</v>
      </c>
    </row>
    <row r="58" spans="1:9" x14ac:dyDescent="0.3">
      <c r="A58" s="1" t="s">
        <v>11</v>
      </c>
      <c r="B58" s="4">
        <v>181.19</v>
      </c>
      <c r="C58" s="4">
        <v>47.97</v>
      </c>
      <c r="D58" s="4">
        <v>0</v>
      </c>
      <c r="E58" s="4">
        <v>0.28000000000000003</v>
      </c>
      <c r="F58" s="4">
        <v>229.44</v>
      </c>
      <c r="G58" s="1"/>
      <c r="H58" s="1"/>
      <c r="I58" s="1"/>
    </row>
    <row r="59" spans="1:9" x14ac:dyDescent="0.3">
      <c r="A59" s="1" t="s">
        <v>39</v>
      </c>
      <c r="B59" s="4">
        <v>60.79</v>
      </c>
      <c r="C59" s="4">
        <v>178.83</v>
      </c>
      <c r="D59" s="4">
        <v>0</v>
      </c>
      <c r="E59" s="4">
        <v>0</v>
      </c>
      <c r="F59" s="4">
        <v>239.62</v>
      </c>
      <c r="G59" s="3">
        <v>0.41089999999999999</v>
      </c>
      <c r="H59" s="3">
        <v>2.3300000000000001E-2</v>
      </c>
      <c r="I59" s="1">
        <v>69.790000000000006</v>
      </c>
    </row>
    <row r="60" spans="1:9" x14ac:dyDescent="0.3">
      <c r="A60" s="1" t="s">
        <v>11</v>
      </c>
      <c r="B60" s="4">
        <v>51.62</v>
      </c>
      <c r="C60" s="4">
        <v>118.21</v>
      </c>
      <c r="D60" s="4">
        <v>0</v>
      </c>
      <c r="E60" s="4">
        <v>0</v>
      </c>
      <c r="F60" s="4">
        <v>169.83</v>
      </c>
      <c r="G60" s="1"/>
      <c r="H60" s="1"/>
      <c r="I60" s="1"/>
    </row>
    <row r="61" spans="1:9" x14ac:dyDescent="0.3">
      <c r="A61" s="1" t="s">
        <v>40</v>
      </c>
      <c r="B61" s="4">
        <v>236.49</v>
      </c>
      <c r="C61" s="4">
        <v>241.12</v>
      </c>
      <c r="D61" s="4">
        <v>0</v>
      </c>
      <c r="E61" s="4">
        <v>12.05</v>
      </c>
      <c r="F61" s="4">
        <v>489.66</v>
      </c>
      <c r="G61" s="3">
        <v>0.45729999999999998</v>
      </c>
      <c r="H61" s="3">
        <v>4.7600000000000003E-2</v>
      </c>
      <c r="I61" s="1">
        <v>153.65</v>
      </c>
    </row>
    <row r="62" spans="1:9" x14ac:dyDescent="0.3">
      <c r="A62" s="1" t="s">
        <v>11</v>
      </c>
      <c r="B62" s="4">
        <v>172.47</v>
      </c>
      <c r="C62" s="4">
        <v>151.78</v>
      </c>
      <c r="D62" s="4">
        <v>0</v>
      </c>
      <c r="E62" s="4">
        <v>11.76</v>
      </c>
      <c r="F62" s="4">
        <v>336.01</v>
      </c>
      <c r="G62" s="1"/>
      <c r="H62" s="1"/>
      <c r="I62" s="1"/>
    </row>
    <row r="63" spans="1:9" x14ac:dyDescent="0.3">
      <c r="A63" s="1" t="s">
        <v>41</v>
      </c>
      <c r="B63" s="4">
        <v>46.07</v>
      </c>
      <c r="C63" s="4">
        <v>88.05</v>
      </c>
      <c r="D63" s="4">
        <v>0</v>
      </c>
      <c r="E63" s="4">
        <v>0.11</v>
      </c>
      <c r="F63" s="4">
        <v>134.22999999999999</v>
      </c>
      <c r="G63" s="3">
        <v>0.23480000000000001</v>
      </c>
      <c r="H63" s="3">
        <v>1.2999999999999999E-2</v>
      </c>
      <c r="I63" s="1">
        <v>25.52</v>
      </c>
    </row>
    <row r="64" spans="1:9" x14ac:dyDescent="0.3">
      <c r="A64" s="1" t="s">
        <v>11</v>
      </c>
      <c r="B64" s="4">
        <v>33.119999999999997</v>
      </c>
      <c r="C64" s="4">
        <v>75.47</v>
      </c>
      <c r="D64" s="4">
        <v>0</v>
      </c>
      <c r="E64" s="4">
        <v>0.12</v>
      </c>
      <c r="F64" s="4">
        <v>108.71</v>
      </c>
      <c r="G64" s="1"/>
      <c r="H64" s="1"/>
      <c r="I64" s="1"/>
    </row>
    <row r="65" spans="1:9" x14ac:dyDescent="0.3">
      <c r="A65" s="1" t="s">
        <v>42</v>
      </c>
      <c r="B65" s="4">
        <v>749.22</v>
      </c>
      <c r="C65" s="4">
        <v>63.05</v>
      </c>
      <c r="D65" s="4">
        <v>0</v>
      </c>
      <c r="E65" s="4">
        <v>0.45</v>
      </c>
      <c r="F65" s="4">
        <v>812.72</v>
      </c>
      <c r="G65" s="5">
        <v>0.25</v>
      </c>
      <c r="H65" s="3">
        <v>7.8899999999999998E-2</v>
      </c>
      <c r="I65" s="1">
        <v>162.56</v>
      </c>
    </row>
    <row r="66" spans="1:9" x14ac:dyDescent="0.3">
      <c r="A66" s="1" t="s">
        <v>11</v>
      </c>
      <c r="B66" s="4">
        <v>602.32000000000005</v>
      </c>
      <c r="C66" s="4">
        <v>47.69</v>
      </c>
      <c r="D66" s="4">
        <v>0</v>
      </c>
      <c r="E66" s="4">
        <v>0.15</v>
      </c>
      <c r="F66" s="4">
        <v>650.16</v>
      </c>
      <c r="G66" s="1"/>
      <c r="H66" s="1"/>
      <c r="I66" s="1"/>
    </row>
    <row r="67" spans="1:9" x14ac:dyDescent="0.3">
      <c r="A67" s="6" t="s">
        <v>73</v>
      </c>
      <c r="B67" s="7">
        <f>B57+B59+B61+B63+B65</f>
        <v>1313.3600000000001</v>
      </c>
      <c r="C67" s="7">
        <f t="shared" ref="C67:F67" si="1">C57+C59+C61+C63+C65</f>
        <v>699.20999999999992</v>
      </c>
      <c r="D67" s="7">
        <f t="shared" si="1"/>
        <v>0</v>
      </c>
      <c r="E67" s="7">
        <f t="shared" si="1"/>
        <v>13.49</v>
      </c>
      <c r="F67" s="7">
        <f t="shared" si="1"/>
        <v>2026.0600000000002</v>
      </c>
      <c r="G67" s="3">
        <f>(F67-F68)/F68</f>
        <v>0.35599504735133691</v>
      </c>
      <c r="H67" s="3">
        <v>0.1968</v>
      </c>
      <c r="I67" s="1">
        <v>531.91</v>
      </c>
    </row>
    <row r="68" spans="1:9" x14ac:dyDescent="0.3">
      <c r="A68" s="1" t="s">
        <v>35</v>
      </c>
      <c r="B68" s="4">
        <v>1040.72</v>
      </c>
      <c r="C68" s="4">
        <v>441.12</v>
      </c>
      <c r="D68" s="4">
        <v>0</v>
      </c>
      <c r="E68" s="4">
        <v>12.31</v>
      </c>
      <c r="F68" s="4">
        <v>1494.15</v>
      </c>
      <c r="G68" s="1"/>
      <c r="H68" s="1"/>
      <c r="I68" s="1"/>
    </row>
    <row r="69" spans="1:9" x14ac:dyDescent="0.3">
      <c r="A69" s="1" t="s">
        <v>36</v>
      </c>
      <c r="B69" s="4">
        <v>26.2</v>
      </c>
      <c r="C69" s="4">
        <v>58.51</v>
      </c>
      <c r="D69" s="4">
        <v>0</v>
      </c>
      <c r="E69" s="4">
        <v>9.59</v>
      </c>
      <c r="F69" s="4">
        <v>35.6</v>
      </c>
      <c r="G69" s="1"/>
      <c r="H69" s="1"/>
      <c r="I69" s="1"/>
    </row>
    <row r="70" spans="1:9" x14ac:dyDescent="0.3">
      <c r="A70" s="6" t="s">
        <v>44</v>
      </c>
      <c r="B70" s="7">
        <f>B67+B53</f>
        <v>2557.6100000000006</v>
      </c>
      <c r="C70" s="7">
        <f t="shared" ref="C70:F70" si="2">C67+C53</f>
        <v>6696.14</v>
      </c>
      <c r="D70" s="7">
        <f t="shared" si="2"/>
        <v>1397.35</v>
      </c>
      <c r="E70" s="7">
        <f t="shared" si="2"/>
        <v>96.39</v>
      </c>
      <c r="F70" s="7">
        <f t="shared" si="2"/>
        <v>10747.49</v>
      </c>
      <c r="G70" s="3">
        <f>(F70-F71)/F71</f>
        <v>0.31957665461376489</v>
      </c>
      <c r="H70" s="1">
        <v>100</v>
      </c>
      <c r="I70" s="1">
        <v>2149.73</v>
      </c>
    </row>
    <row r="71" spans="1:9" x14ac:dyDescent="0.3">
      <c r="A71" s="1" t="s">
        <v>35</v>
      </c>
      <c r="B71" s="4">
        <v>1982.96</v>
      </c>
      <c r="C71" s="4">
        <v>5192.1499999999996</v>
      </c>
      <c r="D71" s="4">
        <v>890.35</v>
      </c>
      <c r="E71" s="4">
        <v>79.19</v>
      </c>
      <c r="F71" s="4">
        <v>8144.65</v>
      </c>
      <c r="G71" s="1"/>
      <c r="H71" s="1"/>
      <c r="I71" s="1"/>
    </row>
    <row r="72" spans="1:9" x14ac:dyDescent="0.3">
      <c r="A72" s="1" t="s">
        <v>36</v>
      </c>
      <c r="B72" s="4">
        <v>20.55</v>
      </c>
      <c r="C72" s="4">
        <v>23.47</v>
      </c>
      <c r="D72" s="4">
        <v>56.94</v>
      </c>
      <c r="E72" s="4">
        <v>21.13</v>
      </c>
      <c r="F72" s="4">
        <v>26.39</v>
      </c>
      <c r="G72" s="1"/>
      <c r="H72" s="1"/>
      <c r="I72" s="1"/>
    </row>
    <row r="73" spans="1:9" x14ac:dyDescent="0.3">
      <c r="A73" s="1" t="s">
        <v>45</v>
      </c>
      <c r="B73" s="4">
        <v>23.22</v>
      </c>
      <c r="C73" s="4">
        <v>62.27</v>
      </c>
      <c r="D73" s="4">
        <v>13.57</v>
      </c>
      <c r="E73" s="4">
        <v>0.93</v>
      </c>
      <c r="F73" s="4">
        <v>100</v>
      </c>
      <c r="G73" s="1"/>
      <c r="H73" s="1"/>
      <c r="I73" s="1"/>
    </row>
    <row r="74" spans="1:9" x14ac:dyDescent="0.3">
      <c r="A74" s="1" t="s">
        <v>46</v>
      </c>
      <c r="B74" s="4">
        <v>24.35</v>
      </c>
      <c r="C74" s="4">
        <v>63.75</v>
      </c>
      <c r="D74" s="4">
        <v>10.93</v>
      </c>
      <c r="E74" s="4">
        <v>0.97</v>
      </c>
      <c r="F74" s="4">
        <v>100</v>
      </c>
      <c r="G74" s="1"/>
      <c r="H74" s="1"/>
      <c r="I74" s="1"/>
    </row>
  </sheetData>
  <mergeCells count="1">
    <mergeCell ref="A2:I2"/>
  </mergeCells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56"/>
  <sheetViews>
    <sheetView workbookViewId="0">
      <selection activeCell="G51" sqref="G51"/>
    </sheetView>
  </sheetViews>
  <sheetFormatPr defaultRowHeight="14.4" x14ac:dyDescent="0.3"/>
  <cols>
    <col min="1" max="1" width="35.109375" customWidth="1"/>
    <col min="2" max="2" width="16.44140625" customWidth="1"/>
  </cols>
  <sheetData>
    <row r="2" spans="1:9" ht="39.6" customHeight="1" x14ac:dyDescent="0.3">
      <c r="A2" s="38" t="s">
        <v>0</v>
      </c>
      <c r="B2" s="38"/>
      <c r="C2" s="38"/>
      <c r="D2" s="38"/>
      <c r="E2" s="38"/>
      <c r="F2" s="38"/>
      <c r="G2" s="38"/>
      <c r="H2" s="38"/>
      <c r="I2" s="38"/>
    </row>
    <row r="3" spans="1:9" ht="51.6" customHeight="1" x14ac:dyDescent="0.3">
      <c r="A3" s="2"/>
      <c r="B3" s="2" t="s">
        <v>47</v>
      </c>
      <c r="C3" s="2" t="s">
        <v>48</v>
      </c>
      <c r="D3" s="2" t="s">
        <v>49</v>
      </c>
      <c r="E3" s="2" t="s">
        <v>50</v>
      </c>
      <c r="F3" s="2" t="s">
        <v>5</v>
      </c>
      <c r="G3" s="2" t="s">
        <v>6</v>
      </c>
      <c r="H3" s="2" t="s">
        <v>7</v>
      </c>
      <c r="I3" s="2" t="s">
        <v>8</v>
      </c>
    </row>
    <row r="4" spans="1:9" x14ac:dyDescent="0.3">
      <c r="A4" s="6" t="s">
        <v>9</v>
      </c>
      <c r="B4" s="1"/>
      <c r="C4" s="1"/>
      <c r="D4" s="1"/>
      <c r="E4" s="1"/>
      <c r="F4" s="1"/>
      <c r="G4" s="1"/>
      <c r="H4" s="1"/>
      <c r="I4" s="1"/>
    </row>
    <row r="5" spans="1:9" x14ac:dyDescent="0.3">
      <c r="A5" s="1" t="s">
        <v>10</v>
      </c>
      <c r="B5" s="1">
        <v>0</v>
      </c>
      <c r="C5" s="1">
        <v>0</v>
      </c>
      <c r="D5" s="1">
        <v>0</v>
      </c>
      <c r="E5" s="1">
        <v>9.91</v>
      </c>
      <c r="F5" s="1">
        <v>9.91</v>
      </c>
      <c r="G5" s="1">
        <v>73.86</v>
      </c>
      <c r="H5" s="1">
        <v>1.63</v>
      </c>
      <c r="I5" s="1">
        <v>4.21</v>
      </c>
    </row>
    <row r="6" spans="1:9" x14ac:dyDescent="0.3">
      <c r="A6" s="1" t="s">
        <v>11</v>
      </c>
      <c r="B6" s="1">
        <v>0</v>
      </c>
      <c r="C6" s="1">
        <v>0</v>
      </c>
      <c r="D6" s="1">
        <v>0</v>
      </c>
      <c r="E6" s="1">
        <v>5.7</v>
      </c>
      <c r="F6" s="1">
        <v>5.7</v>
      </c>
      <c r="G6" s="1"/>
      <c r="H6" s="1"/>
      <c r="I6" s="1"/>
    </row>
    <row r="7" spans="1:9" x14ac:dyDescent="0.3">
      <c r="A7" s="1" t="s">
        <v>12</v>
      </c>
      <c r="B7" s="1">
        <v>6.45</v>
      </c>
      <c r="C7" s="1">
        <v>0.09</v>
      </c>
      <c r="D7" s="1">
        <v>16.13</v>
      </c>
      <c r="E7" s="1">
        <v>55.83</v>
      </c>
      <c r="F7" s="1">
        <v>78.5</v>
      </c>
      <c r="G7" s="1">
        <v>32.49</v>
      </c>
      <c r="H7" s="1">
        <v>12.9</v>
      </c>
      <c r="I7" s="1">
        <v>19.25</v>
      </c>
    </row>
    <row r="8" spans="1:9" x14ac:dyDescent="0.3">
      <c r="A8" s="1" t="s">
        <v>11</v>
      </c>
      <c r="B8" s="1">
        <v>4.46</v>
      </c>
      <c r="C8" s="1">
        <v>0.1</v>
      </c>
      <c r="D8" s="1">
        <v>12.35</v>
      </c>
      <c r="E8" s="1">
        <v>42.34</v>
      </c>
      <c r="F8" s="1">
        <v>59.25</v>
      </c>
      <c r="G8" s="1"/>
      <c r="H8" s="1"/>
      <c r="I8" s="1"/>
    </row>
    <row r="9" spans="1:9" x14ac:dyDescent="0.3">
      <c r="A9" s="1" t="s">
        <v>13</v>
      </c>
      <c r="B9" s="1">
        <v>0.88</v>
      </c>
      <c r="C9" s="1">
        <v>1.1599999999999999</v>
      </c>
      <c r="D9" s="1">
        <v>0.52</v>
      </c>
      <c r="E9" s="1">
        <v>0</v>
      </c>
      <c r="F9" s="1">
        <v>2.56</v>
      </c>
      <c r="G9" s="1">
        <v>13.78</v>
      </c>
      <c r="H9" s="1">
        <v>0.42</v>
      </c>
      <c r="I9" s="1">
        <v>0.31</v>
      </c>
    </row>
    <row r="10" spans="1:9" x14ac:dyDescent="0.3">
      <c r="A10" s="1" t="s">
        <v>11</v>
      </c>
      <c r="B10" s="1">
        <v>0.77</v>
      </c>
      <c r="C10" s="1">
        <v>1.26</v>
      </c>
      <c r="D10" s="1">
        <v>0.22</v>
      </c>
      <c r="E10" s="1">
        <v>0</v>
      </c>
      <c r="F10" s="1">
        <v>2.25</v>
      </c>
      <c r="G10" s="1"/>
      <c r="H10" s="1"/>
      <c r="I10" s="1"/>
    </row>
    <row r="11" spans="1:9" x14ac:dyDescent="0.3">
      <c r="A11" s="1" t="s">
        <v>71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</row>
    <row r="12" spans="1:9" x14ac:dyDescent="0.3">
      <c r="A12" s="1" t="s">
        <v>11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/>
      <c r="H12" s="1"/>
      <c r="I12" s="1"/>
    </row>
    <row r="13" spans="1:9" x14ac:dyDescent="0.3">
      <c r="A13" s="1" t="s">
        <v>14</v>
      </c>
      <c r="B13" s="1">
        <v>3.82</v>
      </c>
      <c r="C13" s="1">
        <v>0.03</v>
      </c>
      <c r="D13" s="1">
        <v>3.25</v>
      </c>
      <c r="E13" s="1">
        <v>0</v>
      </c>
      <c r="F13" s="1">
        <v>7.1</v>
      </c>
      <c r="G13" s="1">
        <v>-0.28000000000000003</v>
      </c>
      <c r="H13" s="1">
        <v>1.17</v>
      </c>
      <c r="I13" s="1">
        <v>-0.02</v>
      </c>
    </row>
    <row r="14" spans="1:9" x14ac:dyDescent="0.3">
      <c r="A14" s="1" t="s">
        <v>11</v>
      </c>
      <c r="B14" s="1">
        <v>3.29</v>
      </c>
      <c r="C14" s="1">
        <v>0.04</v>
      </c>
      <c r="D14" s="1">
        <v>3.79</v>
      </c>
      <c r="E14" s="1">
        <v>0</v>
      </c>
      <c r="F14" s="1">
        <v>7.12</v>
      </c>
      <c r="G14" s="1"/>
      <c r="H14" s="1"/>
      <c r="I14" s="1"/>
    </row>
    <row r="15" spans="1:9" x14ac:dyDescent="0.3">
      <c r="A15" s="1" t="s">
        <v>15</v>
      </c>
      <c r="B15" s="1">
        <v>3.94</v>
      </c>
      <c r="C15" s="1">
        <v>0.01</v>
      </c>
      <c r="D15" s="1">
        <v>0</v>
      </c>
      <c r="E15" s="1">
        <v>3.44</v>
      </c>
      <c r="F15" s="1">
        <v>7.39</v>
      </c>
      <c r="G15" s="1">
        <v>-95.11</v>
      </c>
      <c r="H15" s="1">
        <v>1.21</v>
      </c>
      <c r="I15" s="1">
        <v>-143.69999999999999</v>
      </c>
    </row>
    <row r="16" spans="1:9" x14ac:dyDescent="0.3">
      <c r="A16" s="1" t="s">
        <v>11</v>
      </c>
      <c r="B16" s="1">
        <v>3.18</v>
      </c>
      <c r="C16" s="1">
        <v>0.02</v>
      </c>
      <c r="D16" s="1">
        <v>0</v>
      </c>
      <c r="E16" s="1">
        <v>147.88999999999999</v>
      </c>
      <c r="F16" s="1">
        <v>151.09</v>
      </c>
      <c r="G16" s="1"/>
      <c r="H16" s="1"/>
      <c r="I16" s="1"/>
    </row>
    <row r="17" spans="1:9" x14ac:dyDescent="0.3">
      <c r="A17" s="1" t="s">
        <v>16</v>
      </c>
      <c r="B17" s="1">
        <v>2.48</v>
      </c>
      <c r="C17" s="1">
        <v>0.22</v>
      </c>
      <c r="D17" s="1">
        <v>7.0000000000000007E-2</v>
      </c>
      <c r="E17" s="1">
        <v>116.09</v>
      </c>
      <c r="F17" s="1">
        <v>118.86</v>
      </c>
      <c r="G17" s="1">
        <v>52.01</v>
      </c>
      <c r="H17" s="1">
        <v>19.53</v>
      </c>
      <c r="I17" s="1">
        <v>40.67</v>
      </c>
    </row>
    <row r="18" spans="1:9" x14ac:dyDescent="0.3">
      <c r="A18" s="1" t="s">
        <v>11</v>
      </c>
      <c r="B18" s="1">
        <v>1.92</v>
      </c>
      <c r="C18" s="1">
        <v>0.16</v>
      </c>
      <c r="D18" s="1">
        <v>0.01</v>
      </c>
      <c r="E18" s="1">
        <v>76.099999999999994</v>
      </c>
      <c r="F18" s="1">
        <v>78.19</v>
      </c>
      <c r="G18" s="1"/>
      <c r="H18" s="1"/>
      <c r="I18" s="1"/>
    </row>
    <row r="19" spans="1:9" x14ac:dyDescent="0.3">
      <c r="A19" s="1" t="s">
        <v>17</v>
      </c>
      <c r="B19" s="1">
        <v>15.16</v>
      </c>
      <c r="C19" s="1">
        <v>0.05</v>
      </c>
      <c r="D19" s="1">
        <v>0</v>
      </c>
      <c r="E19" s="1">
        <v>98.94</v>
      </c>
      <c r="F19" s="1">
        <v>114.15</v>
      </c>
      <c r="G19" s="1">
        <v>13.17</v>
      </c>
      <c r="H19" s="1">
        <v>18.75</v>
      </c>
      <c r="I19" s="1">
        <v>13.28</v>
      </c>
    </row>
    <row r="20" spans="1:9" x14ac:dyDescent="0.3">
      <c r="A20" s="1" t="s">
        <v>11</v>
      </c>
      <c r="B20" s="1">
        <v>11.07</v>
      </c>
      <c r="C20" s="1">
        <v>0.05</v>
      </c>
      <c r="D20" s="1">
        <v>0</v>
      </c>
      <c r="E20" s="1">
        <v>89.75</v>
      </c>
      <c r="F20" s="1">
        <v>100.87</v>
      </c>
      <c r="G20" s="1"/>
      <c r="H20" s="1"/>
      <c r="I20" s="1"/>
    </row>
    <row r="21" spans="1:9" x14ac:dyDescent="0.3">
      <c r="A21" s="1" t="s">
        <v>18</v>
      </c>
      <c r="B21" s="1">
        <v>4.68</v>
      </c>
      <c r="C21" s="1">
        <v>5.82</v>
      </c>
      <c r="D21" s="1">
        <v>0.85</v>
      </c>
      <c r="E21" s="1">
        <v>7.76</v>
      </c>
      <c r="F21" s="1">
        <v>19.11</v>
      </c>
      <c r="G21" s="1">
        <v>18.84</v>
      </c>
      <c r="H21" s="1">
        <v>3.14</v>
      </c>
      <c r="I21" s="1">
        <v>3.03</v>
      </c>
    </row>
    <row r="22" spans="1:9" x14ac:dyDescent="0.3">
      <c r="A22" s="1" t="s">
        <v>11</v>
      </c>
      <c r="B22" s="1">
        <v>4.1100000000000003</v>
      </c>
      <c r="C22" s="1">
        <v>4.84</v>
      </c>
      <c r="D22" s="1">
        <v>1.07</v>
      </c>
      <c r="E22" s="1">
        <v>6.06</v>
      </c>
      <c r="F22" s="1">
        <v>16.079999999999998</v>
      </c>
      <c r="G22" s="1"/>
      <c r="H22" s="1"/>
      <c r="I22" s="1"/>
    </row>
    <row r="23" spans="1:9" x14ac:dyDescent="0.3">
      <c r="A23" s="1" t="s">
        <v>19</v>
      </c>
      <c r="B23" s="1">
        <v>0.12</v>
      </c>
      <c r="C23" s="1">
        <v>0</v>
      </c>
      <c r="D23" s="1">
        <v>0</v>
      </c>
      <c r="E23" s="1">
        <v>0.04</v>
      </c>
      <c r="F23" s="1">
        <v>0.16</v>
      </c>
      <c r="G23" s="1">
        <v>300</v>
      </c>
      <c r="H23" s="1">
        <v>0.03</v>
      </c>
      <c r="I23" s="1">
        <v>0.12</v>
      </c>
    </row>
    <row r="24" spans="1:9" x14ac:dyDescent="0.3">
      <c r="A24" s="1" t="s">
        <v>11</v>
      </c>
      <c r="B24" s="1">
        <v>0.04</v>
      </c>
      <c r="C24" s="1">
        <v>0</v>
      </c>
      <c r="D24" s="1">
        <v>0</v>
      </c>
      <c r="E24" s="1">
        <v>0</v>
      </c>
      <c r="F24" s="1">
        <v>0.04</v>
      </c>
      <c r="G24" s="1"/>
      <c r="H24" s="1"/>
      <c r="I24" s="1"/>
    </row>
    <row r="25" spans="1:9" x14ac:dyDescent="0.3">
      <c r="A25" s="1" t="s">
        <v>20</v>
      </c>
      <c r="B25" s="1">
        <v>0.47</v>
      </c>
      <c r="C25" s="1">
        <v>0</v>
      </c>
      <c r="D25" s="1">
        <v>0</v>
      </c>
      <c r="E25" s="1">
        <v>1.33</v>
      </c>
      <c r="F25" s="1">
        <v>1.8</v>
      </c>
      <c r="G25" s="1">
        <v>-9.09</v>
      </c>
      <c r="H25" s="1">
        <v>0.3</v>
      </c>
      <c r="I25" s="1">
        <v>-0.18</v>
      </c>
    </row>
    <row r="26" spans="1:9" x14ac:dyDescent="0.3">
      <c r="A26" s="1" t="s">
        <v>11</v>
      </c>
      <c r="B26" s="1">
        <v>0.47</v>
      </c>
      <c r="C26" s="1">
        <v>0</v>
      </c>
      <c r="D26" s="1">
        <v>0</v>
      </c>
      <c r="E26" s="1">
        <v>1.51</v>
      </c>
      <c r="F26" s="1">
        <v>1.98</v>
      </c>
      <c r="G26" s="1"/>
      <c r="H26" s="1"/>
      <c r="I26" s="1"/>
    </row>
    <row r="27" spans="1:9" x14ac:dyDescent="0.3">
      <c r="A27" s="1" t="s">
        <v>21</v>
      </c>
      <c r="B27" s="1">
        <v>0.21</v>
      </c>
      <c r="C27" s="1">
        <v>0</v>
      </c>
      <c r="D27" s="1">
        <v>0</v>
      </c>
      <c r="E27" s="1">
        <v>7.05</v>
      </c>
      <c r="F27" s="1">
        <v>7.26</v>
      </c>
      <c r="G27" s="1">
        <v>185.83</v>
      </c>
      <c r="H27" s="1">
        <v>1.19</v>
      </c>
      <c r="I27" s="1">
        <v>4.72</v>
      </c>
    </row>
    <row r="28" spans="1:9" x14ac:dyDescent="0.3">
      <c r="A28" s="1" t="s">
        <v>11</v>
      </c>
      <c r="B28" s="1">
        <v>0.04</v>
      </c>
      <c r="C28" s="1">
        <v>0</v>
      </c>
      <c r="D28" s="1">
        <v>0</v>
      </c>
      <c r="E28" s="1">
        <v>2.5</v>
      </c>
      <c r="F28" s="1">
        <v>2.54</v>
      </c>
      <c r="G28" s="1"/>
      <c r="H28" s="1"/>
      <c r="I28" s="1"/>
    </row>
    <row r="29" spans="1:9" x14ac:dyDescent="0.3">
      <c r="A29" s="1" t="s">
        <v>22</v>
      </c>
      <c r="B29" s="1">
        <v>5.36</v>
      </c>
      <c r="C29" s="1">
        <v>7.0000000000000007E-2</v>
      </c>
      <c r="D29" s="1">
        <v>0.39</v>
      </c>
      <c r="E29" s="1">
        <v>7.95</v>
      </c>
      <c r="F29" s="1">
        <v>13.77</v>
      </c>
      <c r="G29" s="1">
        <v>30.4</v>
      </c>
      <c r="H29" s="1">
        <v>2.21</v>
      </c>
      <c r="I29" s="1">
        <v>3.21</v>
      </c>
    </row>
    <row r="30" spans="1:9" x14ac:dyDescent="0.3">
      <c r="A30" s="1" t="s">
        <v>11</v>
      </c>
      <c r="B30" s="1">
        <v>5.2</v>
      </c>
      <c r="C30" s="1">
        <v>0.06</v>
      </c>
      <c r="D30" s="1">
        <v>0.25</v>
      </c>
      <c r="E30" s="1">
        <v>5.05</v>
      </c>
      <c r="F30" s="1">
        <v>10.56</v>
      </c>
      <c r="G30" s="1"/>
      <c r="H30" s="1"/>
      <c r="I30" s="1"/>
    </row>
    <row r="31" spans="1:9" x14ac:dyDescent="0.3">
      <c r="A31" s="1" t="s">
        <v>24</v>
      </c>
      <c r="B31" s="1">
        <v>0.13</v>
      </c>
      <c r="C31" s="1">
        <v>0</v>
      </c>
      <c r="D31" s="1">
        <v>0.61</v>
      </c>
      <c r="E31" s="1">
        <v>6.68</v>
      </c>
      <c r="F31" s="1">
        <v>7.42</v>
      </c>
      <c r="G31" s="1">
        <v>-2.2400000000000002</v>
      </c>
      <c r="H31" s="1">
        <v>1.22</v>
      </c>
      <c r="I31" s="1">
        <v>-0.17</v>
      </c>
    </row>
    <row r="32" spans="1:9" x14ac:dyDescent="0.3">
      <c r="A32" s="1" t="s">
        <v>11</v>
      </c>
      <c r="B32" s="1">
        <v>0.19</v>
      </c>
      <c r="C32" s="1">
        <v>0</v>
      </c>
      <c r="D32" s="1">
        <v>0.18</v>
      </c>
      <c r="E32" s="1">
        <v>7.22</v>
      </c>
      <c r="F32" s="1">
        <v>7.59</v>
      </c>
      <c r="G32" s="1"/>
      <c r="H32" s="1"/>
      <c r="I32" s="1"/>
    </row>
    <row r="33" spans="1:9" x14ac:dyDescent="0.3">
      <c r="A33" s="1" t="s">
        <v>25</v>
      </c>
      <c r="B33" s="1">
        <v>3.7</v>
      </c>
      <c r="C33" s="1">
        <v>0.18</v>
      </c>
      <c r="D33" s="1">
        <v>0.05</v>
      </c>
      <c r="E33" s="1">
        <v>10.01</v>
      </c>
      <c r="F33" s="1">
        <v>13.94</v>
      </c>
      <c r="G33" s="1">
        <v>18.34</v>
      </c>
      <c r="H33" s="1">
        <v>2.29</v>
      </c>
      <c r="I33" s="1">
        <v>2.16</v>
      </c>
    </row>
    <row r="34" spans="1:9" x14ac:dyDescent="0.3">
      <c r="A34" s="1" t="s">
        <v>11</v>
      </c>
      <c r="B34" s="1">
        <v>3.58</v>
      </c>
      <c r="C34" s="1">
        <v>0.15</v>
      </c>
      <c r="D34" s="1">
        <v>0.05</v>
      </c>
      <c r="E34" s="1">
        <v>8</v>
      </c>
      <c r="F34" s="1">
        <v>11.78</v>
      </c>
      <c r="G34" s="1"/>
      <c r="H34" s="1"/>
      <c r="I34" s="1"/>
    </row>
    <row r="35" spans="1:9" x14ac:dyDescent="0.3">
      <c r="A35" s="1" t="s">
        <v>26</v>
      </c>
      <c r="B35" s="1">
        <v>0.43</v>
      </c>
      <c r="C35" s="1">
        <v>1.7</v>
      </c>
      <c r="D35" s="1">
        <v>0.04</v>
      </c>
      <c r="E35" s="1">
        <v>0</v>
      </c>
      <c r="F35" s="1">
        <v>2.17</v>
      </c>
      <c r="G35" s="1">
        <v>31.52</v>
      </c>
      <c r="H35" s="1">
        <v>0.36</v>
      </c>
      <c r="I35" s="1">
        <v>0.52</v>
      </c>
    </row>
    <row r="36" spans="1:9" x14ac:dyDescent="0.3">
      <c r="A36" s="1" t="s">
        <v>11</v>
      </c>
      <c r="B36" s="1">
        <v>0.67</v>
      </c>
      <c r="C36" s="1">
        <v>0.94</v>
      </c>
      <c r="D36" s="1">
        <v>0.04</v>
      </c>
      <c r="E36" s="1">
        <v>0</v>
      </c>
      <c r="F36" s="1">
        <v>1.65</v>
      </c>
      <c r="G36" s="1"/>
      <c r="H36" s="1"/>
      <c r="I36" s="1"/>
    </row>
    <row r="37" spans="1:9" x14ac:dyDescent="0.3">
      <c r="A37" s="1" t="s">
        <v>27</v>
      </c>
      <c r="B37" s="1">
        <v>0.46</v>
      </c>
      <c r="C37" s="1">
        <v>0.01</v>
      </c>
      <c r="D37" s="1">
        <v>0.31</v>
      </c>
      <c r="E37" s="1">
        <v>33.82</v>
      </c>
      <c r="F37" s="1">
        <v>34.6</v>
      </c>
      <c r="G37" s="1">
        <v>465.36</v>
      </c>
      <c r="H37" s="1">
        <v>5.68</v>
      </c>
      <c r="I37" s="1">
        <v>28.48</v>
      </c>
    </row>
    <row r="38" spans="1:9" x14ac:dyDescent="0.3">
      <c r="A38" s="1" t="s">
        <v>11</v>
      </c>
      <c r="B38" s="1">
        <v>0.54</v>
      </c>
      <c r="C38" s="1">
        <v>0.01</v>
      </c>
      <c r="D38" s="1">
        <v>0.11</v>
      </c>
      <c r="E38" s="1">
        <v>5.46</v>
      </c>
      <c r="F38" s="1">
        <v>6.12</v>
      </c>
      <c r="G38" s="1"/>
      <c r="H38" s="1"/>
      <c r="I38" s="1"/>
    </row>
    <row r="39" spans="1:9" x14ac:dyDescent="0.3">
      <c r="A39" s="1" t="s">
        <v>28</v>
      </c>
      <c r="B39" s="1">
        <v>0.3</v>
      </c>
      <c r="C39" s="1">
        <v>0</v>
      </c>
      <c r="D39" s="1">
        <v>0</v>
      </c>
      <c r="E39" s="1">
        <v>0.18</v>
      </c>
      <c r="F39" s="1">
        <v>0.48</v>
      </c>
      <c r="G39" s="1">
        <v>-12.73</v>
      </c>
      <c r="H39" s="1">
        <v>0.08</v>
      </c>
      <c r="I39" s="1">
        <v>-7.0000000000000007E-2</v>
      </c>
    </row>
    <row r="40" spans="1:9" x14ac:dyDescent="0.3">
      <c r="A40" s="1" t="s">
        <v>11</v>
      </c>
      <c r="B40" s="1">
        <v>0.42</v>
      </c>
      <c r="C40" s="1">
        <v>0</v>
      </c>
      <c r="D40" s="1">
        <v>0</v>
      </c>
      <c r="E40" s="1">
        <v>0.13</v>
      </c>
      <c r="F40" s="1">
        <v>0.55000000000000004</v>
      </c>
      <c r="G40" s="1"/>
      <c r="H40" s="1"/>
      <c r="I40" s="1"/>
    </row>
    <row r="41" spans="1:9" x14ac:dyDescent="0.3">
      <c r="A41" s="1" t="s">
        <v>29</v>
      </c>
      <c r="B41" s="1">
        <v>6.44</v>
      </c>
      <c r="C41" s="1">
        <v>0</v>
      </c>
      <c r="D41" s="1">
        <v>4.58</v>
      </c>
      <c r="E41" s="1">
        <v>91.65</v>
      </c>
      <c r="F41" s="1">
        <v>102.67</v>
      </c>
      <c r="G41" s="1">
        <v>39.19</v>
      </c>
      <c r="H41" s="1">
        <v>16.87</v>
      </c>
      <c r="I41" s="1">
        <v>28.91</v>
      </c>
    </row>
    <row r="42" spans="1:9" x14ac:dyDescent="0.3">
      <c r="A42" s="1" t="s">
        <v>11</v>
      </c>
      <c r="B42" s="1">
        <v>6.38</v>
      </c>
      <c r="C42" s="1">
        <v>0</v>
      </c>
      <c r="D42" s="1">
        <v>3.93</v>
      </c>
      <c r="E42" s="1">
        <v>63.45</v>
      </c>
      <c r="F42" s="1">
        <v>73.760000000000005</v>
      </c>
      <c r="G42" s="1"/>
      <c r="H42" s="1"/>
      <c r="I42" s="1"/>
    </row>
    <row r="43" spans="1:9" x14ac:dyDescent="0.3">
      <c r="A43" s="1" t="s">
        <v>30</v>
      </c>
      <c r="B43" s="1">
        <v>10.26</v>
      </c>
      <c r="C43" s="1">
        <v>1.68</v>
      </c>
      <c r="D43" s="1">
        <v>0.47</v>
      </c>
      <c r="E43" s="1">
        <v>31.27</v>
      </c>
      <c r="F43" s="1">
        <v>43.68</v>
      </c>
      <c r="G43" s="1">
        <v>30.47</v>
      </c>
      <c r="H43" s="1">
        <v>7.18</v>
      </c>
      <c r="I43" s="1">
        <v>10.199999999999999</v>
      </c>
    </row>
    <row r="44" spans="1:9" x14ac:dyDescent="0.3">
      <c r="A44" s="1" t="s">
        <v>11</v>
      </c>
      <c r="B44" s="1">
        <v>10.199999999999999</v>
      </c>
      <c r="C44" s="1">
        <v>1.66</v>
      </c>
      <c r="D44" s="1">
        <v>2.13</v>
      </c>
      <c r="E44" s="1">
        <v>19.489999999999998</v>
      </c>
      <c r="F44" s="1">
        <v>33.479999999999997</v>
      </c>
      <c r="G44" s="1"/>
      <c r="H44" s="1"/>
      <c r="I44" s="1"/>
    </row>
    <row r="45" spans="1:9" x14ac:dyDescent="0.3">
      <c r="A45" s="1" t="s">
        <v>31</v>
      </c>
      <c r="B45" s="1">
        <v>5.09</v>
      </c>
      <c r="C45" s="1">
        <v>0.11</v>
      </c>
      <c r="D45" s="1">
        <v>0.34</v>
      </c>
      <c r="E45" s="1">
        <v>7.72</v>
      </c>
      <c r="F45" s="1">
        <v>13.26</v>
      </c>
      <c r="G45" s="1">
        <v>25.93</v>
      </c>
      <c r="H45" s="1">
        <v>2.1800000000000002</v>
      </c>
      <c r="I45" s="1">
        <v>2.73</v>
      </c>
    </row>
    <row r="46" spans="1:9" x14ac:dyDescent="0.3">
      <c r="A46" s="1" t="s">
        <v>11</v>
      </c>
      <c r="B46" s="1">
        <v>4.57</v>
      </c>
      <c r="C46" s="1">
        <v>0.09</v>
      </c>
      <c r="D46" s="1">
        <v>1.21</v>
      </c>
      <c r="E46" s="1">
        <v>4.66</v>
      </c>
      <c r="F46" s="1">
        <v>10.53</v>
      </c>
      <c r="G46" s="1"/>
      <c r="H46" s="1"/>
      <c r="I46" s="1"/>
    </row>
    <row r="47" spans="1:9" x14ac:dyDescent="0.3">
      <c r="A47" s="1" t="s">
        <v>32</v>
      </c>
      <c r="B47" s="1">
        <v>6.38</v>
      </c>
      <c r="C47" s="1">
        <v>2.2799999999999998</v>
      </c>
      <c r="D47" s="1">
        <v>0.82</v>
      </c>
      <c r="E47" s="1">
        <v>11.43</v>
      </c>
      <c r="F47" s="1">
        <v>20.91</v>
      </c>
      <c r="G47" s="1">
        <v>37.840000000000003</v>
      </c>
      <c r="H47" s="1">
        <v>3.44</v>
      </c>
      <c r="I47" s="1">
        <v>5.74</v>
      </c>
    </row>
    <row r="48" spans="1:9" x14ac:dyDescent="0.3">
      <c r="A48" s="1" t="s">
        <v>11</v>
      </c>
      <c r="B48" s="1">
        <v>6.49</v>
      </c>
      <c r="C48" s="1">
        <v>2.0699999999999998</v>
      </c>
      <c r="D48" s="1">
        <v>0.47</v>
      </c>
      <c r="E48" s="1">
        <v>6.14</v>
      </c>
      <c r="F48" s="1">
        <v>15.17</v>
      </c>
      <c r="G48" s="1"/>
      <c r="H48" s="1"/>
      <c r="I48" s="1"/>
    </row>
    <row r="49" spans="1:9" x14ac:dyDescent="0.3">
      <c r="A49" s="1" t="s">
        <v>33</v>
      </c>
      <c r="B49" s="1">
        <v>0.24</v>
      </c>
      <c r="C49" s="1">
        <v>0</v>
      </c>
      <c r="D49" s="1">
        <v>0.03</v>
      </c>
      <c r="E49" s="1">
        <v>2.5</v>
      </c>
      <c r="F49" s="1">
        <v>2.77</v>
      </c>
      <c r="G49" s="1">
        <v>-44.6</v>
      </c>
      <c r="H49" s="1">
        <v>0.46</v>
      </c>
      <c r="I49" s="1">
        <v>-2.23</v>
      </c>
    </row>
    <row r="50" spans="1:9" x14ac:dyDescent="0.3">
      <c r="A50" s="1" t="s">
        <v>11</v>
      </c>
      <c r="B50" s="1">
        <v>0.2</v>
      </c>
      <c r="C50" s="1">
        <v>0</v>
      </c>
      <c r="D50" s="1">
        <v>0.03</v>
      </c>
      <c r="E50" s="1">
        <v>4.7699999999999996</v>
      </c>
      <c r="F50" s="1">
        <v>5</v>
      </c>
      <c r="G50" s="1"/>
      <c r="H50" s="1"/>
      <c r="I50" s="1"/>
    </row>
    <row r="51" spans="1:9" x14ac:dyDescent="0.3">
      <c r="A51" s="6" t="s">
        <v>34</v>
      </c>
      <c r="B51" s="7">
        <f>B5+B7+B9+B11+B13+B15+B17+B19+B21+B23+B25+B27+B29+B31+B33+B35+B37+B39+B41+B43+B45+B47+B49</f>
        <v>77</v>
      </c>
      <c r="C51" s="7">
        <f t="shared" ref="C51:F51" si="0">C5+C7+C9+C11+C13+C15+C17+C19+C21+C23+C25+C27+C29+C31+C33+C35+C37+C39+C41+C43+C45+C47+C49</f>
        <v>13.409999999999998</v>
      </c>
      <c r="D51" s="7">
        <f t="shared" si="0"/>
        <v>28.459999999999997</v>
      </c>
      <c r="E51" s="7">
        <f t="shared" si="0"/>
        <v>503.59999999999997</v>
      </c>
      <c r="F51" s="7">
        <f t="shared" si="0"/>
        <v>622.47</v>
      </c>
      <c r="G51" s="12">
        <f>(F51-F52)/F52</f>
        <v>3.5207051388658032E-2</v>
      </c>
      <c r="H51" s="1">
        <v>100</v>
      </c>
      <c r="I51" s="1">
        <v>17.96</v>
      </c>
    </row>
    <row r="52" spans="1:9" x14ac:dyDescent="0.3">
      <c r="A52" s="1" t="s">
        <v>35</v>
      </c>
      <c r="B52" s="4">
        <f>B6+B8+B10+B12+B14+B16+B18+B20+B22+B24+B26+B28+B30+B32+B34+B36+B38+B40+B42+B44+B46+B48+B50</f>
        <v>67.790000000000006</v>
      </c>
      <c r="C52" s="4">
        <f t="shared" ref="C52:F52" si="1">C6+C8+C10+C12+C14+C16+C18+C20+C22+C24+C26+C28+C30+C32+C34+C36+C38+C40+C42+C44+C46+C48+C50</f>
        <v>11.45</v>
      </c>
      <c r="D52" s="4">
        <f t="shared" si="1"/>
        <v>25.84</v>
      </c>
      <c r="E52" s="4">
        <f t="shared" si="1"/>
        <v>496.21999999999997</v>
      </c>
      <c r="F52" s="4">
        <f t="shared" si="1"/>
        <v>601.29999999999995</v>
      </c>
      <c r="G52" s="1"/>
      <c r="H52" s="1"/>
      <c r="I52" s="1"/>
    </row>
    <row r="53" spans="1:9" x14ac:dyDescent="0.3">
      <c r="A53" s="8" t="s">
        <v>36</v>
      </c>
      <c r="B53" s="13">
        <f>(B51-B52)/B52</f>
        <v>0.13586074642277612</v>
      </c>
      <c r="C53" s="13">
        <f t="shared" ref="C53:F53" si="2">(C51-C52)/C52</f>
        <v>0.17117903930130998</v>
      </c>
      <c r="D53" s="13">
        <f t="shared" si="2"/>
        <v>0.10139318885448907</v>
      </c>
      <c r="E53" s="13">
        <f t="shared" si="2"/>
        <v>1.4872435613236056E-2</v>
      </c>
      <c r="F53" s="13">
        <f t="shared" si="2"/>
        <v>3.5207051388658032E-2</v>
      </c>
      <c r="G53" s="8"/>
      <c r="H53" s="8"/>
      <c r="I53" s="8"/>
    </row>
    <row r="54" spans="1:9" x14ac:dyDescent="0.3">
      <c r="A54" s="11" t="s">
        <v>45</v>
      </c>
      <c r="B54" s="11">
        <v>12.37</v>
      </c>
      <c r="C54" s="11">
        <v>2.15</v>
      </c>
      <c r="D54" s="11">
        <v>4.57</v>
      </c>
      <c r="E54" s="11">
        <v>80.900000000000006</v>
      </c>
      <c r="F54" s="11">
        <v>100</v>
      </c>
      <c r="G54" s="11"/>
      <c r="H54" s="11"/>
      <c r="I54" s="11"/>
    </row>
    <row r="55" spans="1:9" x14ac:dyDescent="0.3">
      <c r="A55" s="11" t="s">
        <v>46</v>
      </c>
      <c r="B55" s="11">
        <v>11.27</v>
      </c>
      <c r="C55" s="11">
        <v>1.9</v>
      </c>
      <c r="D55" s="11">
        <v>4.3</v>
      </c>
      <c r="E55" s="11">
        <v>82.52</v>
      </c>
      <c r="F55" s="11">
        <v>100</v>
      </c>
      <c r="G55" s="10"/>
      <c r="H55" s="10"/>
      <c r="I55" s="10"/>
    </row>
    <row r="56" spans="1:9" x14ac:dyDescent="0.3">
      <c r="A56" s="9"/>
      <c r="B56" s="9"/>
      <c r="C56" s="9"/>
      <c r="D56" s="9"/>
      <c r="E56" s="9"/>
      <c r="F56" s="9"/>
      <c r="G56" s="9"/>
      <c r="H56" s="9"/>
      <c r="I56" s="9"/>
    </row>
  </sheetData>
  <mergeCells count="1">
    <mergeCell ref="A2:I2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7"/>
  <sheetViews>
    <sheetView workbookViewId="0">
      <selection activeCell="J1" sqref="J1"/>
    </sheetView>
  </sheetViews>
  <sheetFormatPr defaultRowHeight="14.4" x14ac:dyDescent="0.3"/>
  <cols>
    <col min="1" max="1" width="33" customWidth="1"/>
    <col min="2" max="2" width="10.77734375" customWidth="1"/>
    <col min="3" max="3" width="11.33203125" customWidth="1"/>
  </cols>
  <sheetData>
    <row r="1" spans="1:8" ht="36" customHeight="1" x14ac:dyDescent="0.3">
      <c r="A1" s="38" t="s">
        <v>0</v>
      </c>
      <c r="B1" s="38"/>
      <c r="C1" s="38"/>
      <c r="D1" s="38"/>
      <c r="E1" s="38"/>
      <c r="F1" s="38"/>
      <c r="G1" s="38"/>
      <c r="H1" s="38"/>
    </row>
    <row r="2" spans="1:8" ht="43.2" x14ac:dyDescent="0.3">
      <c r="A2" s="2"/>
      <c r="B2" s="2" t="s">
        <v>51</v>
      </c>
      <c r="C2" s="2" t="s">
        <v>52</v>
      </c>
      <c r="D2" s="2" t="s">
        <v>53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 x14ac:dyDescent="0.3">
      <c r="A3" s="6" t="s">
        <v>9</v>
      </c>
      <c r="B3" s="1"/>
      <c r="C3" s="1"/>
      <c r="D3" s="1"/>
      <c r="E3" s="1"/>
      <c r="F3" s="1"/>
      <c r="G3" s="1"/>
      <c r="H3" s="1"/>
    </row>
    <row r="4" spans="1:8" x14ac:dyDescent="0.3">
      <c r="A4" s="1" t="s">
        <v>10</v>
      </c>
      <c r="B4" s="1">
        <v>0</v>
      </c>
      <c r="C4" s="1">
        <v>0</v>
      </c>
      <c r="D4" s="1">
        <v>3.68</v>
      </c>
      <c r="E4" s="1">
        <v>3.68</v>
      </c>
      <c r="F4" s="1">
        <v>120.36</v>
      </c>
      <c r="G4" s="1">
        <v>0.39</v>
      </c>
      <c r="H4" s="1">
        <v>2.0099999999999998</v>
      </c>
    </row>
    <row r="5" spans="1:8" x14ac:dyDescent="0.3">
      <c r="A5" s="1" t="s">
        <v>11</v>
      </c>
      <c r="B5" s="1">
        <v>0</v>
      </c>
      <c r="C5" s="1">
        <v>0</v>
      </c>
      <c r="D5" s="1">
        <v>1.67</v>
      </c>
      <c r="E5" s="1">
        <v>1.67</v>
      </c>
      <c r="F5" s="1"/>
      <c r="G5" s="1"/>
      <c r="H5" s="1"/>
    </row>
    <row r="6" spans="1:8" x14ac:dyDescent="0.3">
      <c r="A6" s="1" t="s">
        <v>12</v>
      </c>
      <c r="B6" s="1">
        <v>-3.37</v>
      </c>
      <c r="C6" s="1">
        <v>1.17</v>
      </c>
      <c r="D6" s="1">
        <v>64.03</v>
      </c>
      <c r="E6" s="1">
        <v>61.83</v>
      </c>
      <c r="F6" s="1">
        <v>38.01</v>
      </c>
      <c r="G6" s="1">
        <v>6.52</v>
      </c>
      <c r="H6" s="1">
        <v>17.03</v>
      </c>
    </row>
    <row r="7" spans="1:8" x14ac:dyDescent="0.3">
      <c r="A7" s="1" t="s">
        <v>11</v>
      </c>
      <c r="B7" s="1">
        <v>0.25</v>
      </c>
      <c r="C7" s="1">
        <v>0.45</v>
      </c>
      <c r="D7" s="1">
        <v>44.1</v>
      </c>
      <c r="E7" s="1">
        <v>44.8</v>
      </c>
      <c r="F7" s="1"/>
      <c r="G7" s="1"/>
      <c r="H7" s="1"/>
    </row>
    <row r="8" spans="1:8" x14ac:dyDescent="0.3">
      <c r="A8" s="1" t="s">
        <v>13</v>
      </c>
      <c r="B8" s="1">
        <v>0</v>
      </c>
      <c r="C8" s="1">
        <v>0</v>
      </c>
      <c r="D8" s="1">
        <v>8.91</v>
      </c>
      <c r="E8" s="1">
        <v>8.91</v>
      </c>
      <c r="F8" s="1">
        <v>35.409999999999997</v>
      </c>
      <c r="G8" s="1">
        <v>0.94</v>
      </c>
      <c r="H8" s="1">
        <v>2.33</v>
      </c>
    </row>
    <row r="9" spans="1:8" x14ac:dyDescent="0.3">
      <c r="A9" s="1" t="s">
        <v>11</v>
      </c>
      <c r="B9" s="1">
        <v>0</v>
      </c>
      <c r="C9" s="1">
        <v>0</v>
      </c>
      <c r="D9" s="1">
        <v>6.58</v>
      </c>
      <c r="E9" s="1">
        <v>6.58</v>
      </c>
      <c r="F9" s="1"/>
      <c r="G9" s="1"/>
      <c r="H9" s="1"/>
    </row>
    <row r="10" spans="1:8" x14ac:dyDescent="0.3">
      <c r="A10" s="1" t="s">
        <v>71</v>
      </c>
      <c r="B10" s="1">
        <v>0</v>
      </c>
      <c r="C10" s="1">
        <v>0</v>
      </c>
      <c r="D10" s="1">
        <v>0.01</v>
      </c>
      <c r="E10" s="1">
        <v>0.01</v>
      </c>
      <c r="F10" s="1">
        <v>0</v>
      </c>
      <c r="G10" s="1">
        <v>0</v>
      </c>
      <c r="H10" s="1">
        <v>0</v>
      </c>
    </row>
    <row r="11" spans="1:8" x14ac:dyDescent="0.3">
      <c r="A11" s="1" t="s">
        <v>11</v>
      </c>
      <c r="B11" s="1">
        <v>0</v>
      </c>
      <c r="C11" s="1">
        <v>0</v>
      </c>
      <c r="D11" s="1">
        <v>0.01</v>
      </c>
      <c r="E11" s="1">
        <v>0.01</v>
      </c>
      <c r="F11" s="1"/>
      <c r="G11" s="1"/>
      <c r="H11" s="1"/>
    </row>
    <row r="12" spans="1:8" x14ac:dyDescent="0.3">
      <c r="A12" s="1" t="s">
        <v>14</v>
      </c>
      <c r="B12" s="1">
        <v>44.73</v>
      </c>
      <c r="C12" s="1">
        <v>0</v>
      </c>
      <c r="D12" s="1">
        <v>24.84</v>
      </c>
      <c r="E12" s="1">
        <v>69.569999999999993</v>
      </c>
      <c r="F12" s="1">
        <v>139.9</v>
      </c>
      <c r="G12" s="1">
        <v>7.34</v>
      </c>
      <c r="H12" s="1">
        <v>40.57</v>
      </c>
    </row>
    <row r="13" spans="1:8" x14ac:dyDescent="0.3">
      <c r="A13" s="1" t="s">
        <v>11</v>
      </c>
      <c r="B13" s="1">
        <v>0.28999999999999998</v>
      </c>
      <c r="C13" s="1">
        <v>0</v>
      </c>
      <c r="D13" s="1">
        <v>28.71</v>
      </c>
      <c r="E13" s="1">
        <v>29</v>
      </c>
      <c r="F13" s="1"/>
      <c r="G13" s="1"/>
      <c r="H13" s="1"/>
    </row>
    <row r="14" spans="1:8" x14ac:dyDescent="0.3">
      <c r="A14" s="1" t="s">
        <v>15</v>
      </c>
      <c r="B14" s="1">
        <v>0</v>
      </c>
      <c r="C14" s="1">
        <v>0</v>
      </c>
      <c r="D14" s="1">
        <v>31.03</v>
      </c>
      <c r="E14" s="1">
        <v>31.03</v>
      </c>
      <c r="F14" s="1">
        <v>553.26</v>
      </c>
      <c r="G14" s="1">
        <v>3.27</v>
      </c>
      <c r="H14" s="1">
        <v>26.28</v>
      </c>
    </row>
    <row r="15" spans="1:8" x14ac:dyDescent="0.3">
      <c r="A15" s="1" t="s">
        <v>11</v>
      </c>
      <c r="B15" s="1">
        <v>0</v>
      </c>
      <c r="C15" s="1">
        <v>0</v>
      </c>
      <c r="D15" s="1">
        <v>4.75</v>
      </c>
      <c r="E15" s="1">
        <v>4.75</v>
      </c>
      <c r="F15" s="1"/>
      <c r="G15" s="1"/>
      <c r="H15" s="1"/>
    </row>
    <row r="16" spans="1:8" x14ac:dyDescent="0.3">
      <c r="A16" s="1" t="s">
        <v>16</v>
      </c>
      <c r="B16" s="1">
        <v>16.68</v>
      </c>
      <c r="C16" s="1">
        <v>18.899999999999999</v>
      </c>
      <c r="D16" s="1">
        <v>18.920000000000002</v>
      </c>
      <c r="E16" s="1">
        <v>54.5</v>
      </c>
      <c r="F16" s="1">
        <v>70.31</v>
      </c>
      <c r="G16" s="1">
        <v>5.75</v>
      </c>
      <c r="H16" s="1">
        <v>22.5</v>
      </c>
    </row>
    <row r="17" spans="1:8" x14ac:dyDescent="0.3">
      <c r="A17" s="1" t="s">
        <v>11</v>
      </c>
      <c r="B17" s="1">
        <v>0.16</v>
      </c>
      <c r="C17" s="1">
        <v>17.34</v>
      </c>
      <c r="D17" s="1">
        <v>14.5</v>
      </c>
      <c r="E17" s="1">
        <v>32</v>
      </c>
      <c r="F17" s="1"/>
      <c r="G17" s="1"/>
      <c r="H17" s="1"/>
    </row>
    <row r="18" spans="1:8" x14ac:dyDescent="0.3">
      <c r="A18" s="1" t="s">
        <v>17</v>
      </c>
      <c r="B18" s="1">
        <v>0.42</v>
      </c>
      <c r="C18" s="1">
        <v>9.33</v>
      </c>
      <c r="D18" s="1">
        <v>54.15</v>
      </c>
      <c r="E18" s="1">
        <v>63.9</v>
      </c>
      <c r="F18" s="1">
        <v>65.03</v>
      </c>
      <c r="G18" s="1">
        <v>6.74</v>
      </c>
      <c r="H18" s="1">
        <v>25.18</v>
      </c>
    </row>
    <row r="19" spans="1:8" x14ac:dyDescent="0.3">
      <c r="A19" s="1" t="s">
        <v>11</v>
      </c>
      <c r="B19" s="1">
        <v>0.2</v>
      </c>
      <c r="C19" s="1">
        <v>7.69</v>
      </c>
      <c r="D19" s="1">
        <v>30.83</v>
      </c>
      <c r="E19" s="1">
        <v>38.72</v>
      </c>
      <c r="F19" s="1"/>
      <c r="G19" s="1"/>
      <c r="H19" s="1"/>
    </row>
    <row r="20" spans="1:8" x14ac:dyDescent="0.3">
      <c r="A20" s="1" t="s">
        <v>18</v>
      </c>
      <c r="B20" s="1">
        <v>0</v>
      </c>
      <c r="C20" s="1">
        <v>0.92</v>
      </c>
      <c r="D20" s="1">
        <v>46.38</v>
      </c>
      <c r="E20" s="1">
        <v>47.3</v>
      </c>
      <c r="F20" s="1">
        <v>7.6</v>
      </c>
      <c r="G20" s="1">
        <v>4.99</v>
      </c>
      <c r="H20" s="1">
        <v>3.34</v>
      </c>
    </row>
    <row r="21" spans="1:8" x14ac:dyDescent="0.3">
      <c r="A21" s="1" t="s">
        <v>11</v>
      </c>
      <c r="B21" s="1">
        <v>1.45</v>
      </c>
      <c r="C21" s="1">
        <v>1.01</v>
      </c>
      <c r="D21" s="1">
        <v>41.5</v>
      </c>
      <c r="E21" s="1">
        <v>43.96</v>
      </c>
      <c r="F21" s="1"/>
      <c r="G21" s="1"/>
      <c r="H21" s="1"/>
    </row>
    <row r="22" spans="1:8" x14ac:dyDescent="0.3">
      <c r="A22" s="1" t="s">
        <v>19</v>
      </c>
      <c r="B22" s="1">
        <v>0</v>
      </c>
      <c r="C22" s="1">
        <v>0</v>
      </c>
      <c r="D22" s="1">
        <v>3.03</v>
      </c>
      <c r="E22" s="1">
        <v>3.03</v>
      </c>
      <c r="F22" s="1">
        <v>34.67</v>
      </c>
      <c r="G22" s="1">
        <v>0.32</v>
      </c>
      <c r="H22" s="1">
        <v>0.78</v>
      </c>
    </row>
    <row r="23" spans="1:8" x14ac:dyDescent="0.3">
      <c r="A23" s="1" t="s">
        <v>11</v>
      </c>
      <c r="B23" s="1">
        <v>0</v>
      </c>
      <c r="C23" s="1">
        <v>0</v>
      </c>
      <c r="D23" s="1">
        <v>2.25</v>
      </c>
      <c r="E23" s="1">
        <v>2.25</v>
      </c>
      <c r="F23" s="1"/>
      <c r="G23" s="1"/>
      <c r="H23" s="1"/>
    </row>
    <row r="24" spans="1:8" x14ac:dyDescent="0.3">
      <c r="A24" s="1" t="s">
        <v>20</v>
      </c>
      <c r="B24" s="1">
        <v>0</v>
      </c>
      <c r="C24" s="1">
        <v>0</v>
      </c>
      <c r="D24" s="1">
        <v>13.92</v>
      </c>
      <c r="E24" s="1">
        <v>13.92</v>
      </c>
      <c r="F24" s="1">
        <v>13.17</v>
      </c>
      <c r="G24" s="1">
        <v>1.47</v>
      </c>
      <c r="H24" s="1">
        <v>1.62</v>
      </c>
    </row>
    <row r="25" spans="1:8" x14ac:dyDescent="0.3">
      <c r="A25" s="1" t="s">
        <v>11</v>
      </c>
      <c r="B25" s="1">
        <v>0</v>
      </c>
      <c r="C25" s="1">
        <v>0</v>
      </c>
      <c r="D25" s="1">
        <v>12.3</v>
      </c>
      <c r="E25" s="1">
        <v>12.3</v>
      </c>
      <c r="F25" s="1"/>
      <c r="G25" s="1"/>
      <c r="H25" s="1"/>
    </row>
    <row r="26" spans="1:8" x14ac:dyDescent="0.3">
      <c r="A26" s="1" t="s">
        <v>21</v>
      </c>
      <c r="B26" s="1">
        <v>0</v>
      </c>
      <c r="C26" s="1">
        <v>0</v>
      </c>
      <c r="D26" s="1">
        <v>0.02</v>
      </c>
      <c r="E26" s="1">
        <v>0.02</v>
      </c>
      <c r="F26" s="1">
        <v>-77.78</v>
      </c>
      <c r="G26" s="1">
        <v>0</v>
      </c>
      <c r="H26" s="1">
        <v>-7.0000000000000007E-2</v>
      </c>
    </row>
    <row r="27" spans="1:8" x14ac:dyDescent="0.3">
      <c r="A27" s="1" t="s">
        <v>11</v>
      </c>
      <c r="B27" s="1">
        <v>0</v>
      </c>
      <c r="C27" s="1">
        <v>0</v>
      </c>
      <c r="D27" s="1">
        <v>0.09</v>
      </c>
      <c r="E27" s="1">
        <v>0.09</v>
      </c>
      <c r="F27" s="1"/>
      <c r="G27" s="1"/>
      <c r="H27" s="1"/>
    </row>
    <row r="28" spans="1:8" x14ac:dyDescent="0.3">
      <c r="A28" s="1" t="s">
        <v>22</v>
      </c>
      <c r="B28" s="1">
        <v>0</v>
      </c>
      <c r="C28" s="1">
        <v>0</v>
      </c>
      <c r="D28" s="1">
        <v>72.56</v>
      </c>
      <c r="E28" s="1">
        <v>72.56</v>
      </c>
      <c r="F28" s="1">
        <v>11.84</v>
      </c>
      <c r="G28" s="1">
        <v>7.11</v>
      </c>
      <c r="H28" s="1">
        <v>7.68</v>
      </c>
    </row>
    <row r="29" spans="1:8" x14ac:dyDescent="0.3">
      <c r="A29" s="1" t="s">
        <v>11</v>
      </c>
      <c r="B29" s="1">
        <v>0.08</v>
      </c>
      <c r="C29" s="1">
        <v>0</v>
      </c>
      <c r="D29" s="1">
        <v>64.8</v>
      </c>
      <c r="E29" s="1">
        <v>64.88</v>
      </c>
      <c r="F29" s="1"/>
      <c r="G29" s="1"/>
      <c r="H29" s="1"/>
    </row>
    <row r="30" spans="1:8" x14ac:dyDescent="0.3">
      <c r="A30" s="1" t="s">
        <v>23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</row>
    <row r="31" spans="1:8" x14ac:dyDescent="0.3">
      <c r="A31" s="1" t="s">
        <v>11</v>
      </c>
      <c r="B31" s="1">
        <v>0</v>
      </c>
      <c r="C31" s="1">
        <v>0</v>
      </c>
      <c r="D31" s="1">
        <v>0</v>
      </c>
      <c r="E31" s="1">
        <v>0</v>
      </c>
      <c r="F31" s="1"/>
      <c r="G31" s="1"/>
      <c r="H31" s="1"/>
    </row>
    <row r="32" spans="1:8" x14ac:dyDescent="0.3">
      <c r="A32" s="1" t="s">
        <v>24</v>
      </c>
      <c r="B32" s="1">
        <v>0</v>
      </c>
      <c r="C32" s="1">
        <v>0</v>
      </c>
      <c r="D32" s="1">
        <v>0.02</v>
      </c>
      <c r="E32" s="1">
        <v>0.02</v>
      </c>
      <c r="F32" s="1">
        <v>0</v>
      </c>
      <c r="G32" s="1">
        <v>0</v>
      </c>
      <c r="H32" s="1">
        <v>0</v>
      </c>
    </row>
    <row r="33" spans="1:8" x14ac:dyDescent="0.3">
      <c r="A33" s="1" t="s">
        <v>11</v>
      </c>
      <c r="B33" s="1">
        <v>0</v>
      </c>
      <c r="C33" s="1">
        <v>0</v>
      </c>
      <c r="D33" s="1">
        <v>0.02</v>
      </c>
      <c r="E33" s="1">
        <v>0.02</v>
      </c>
      <c r="F33" s="1"/>
      <c r="G33" s="1"/>
      <c r="H33" s="1"/>
    </row>
    <row r="34" spans="1:8" x14ac:dyDescent="0.3">
      <c r="A34" s="1" t="s">
        <v>25</v>
      </c>
      <c r="B34" s="1">
        <v>0.33</v>
      </c>
      <c r="C34" s="1">
        <v>0</v>
      </c>
      <c r="D34" s="1">
        <v>11.85</v>
      </c>
      <c r="E34" s="1">
        <v>12.18</v>
      </c>
      <c r="F34" s="1">
        <v>-68.069999999999993</v>
      </c>
      <c r="G34" s="1">
        <v>1.28</v>
      </c>
      <c r="H34" s="1">
        <v>-25.96</v>
      </c>
    </row>
    <row r="35" spans="1:8" x14ac:dyDescent="0.3">
      <c r="A35" s="1" t="s">
        <v>11</v>
      </c>
      <c r="B35" s="1">
        <v>29.2</v>
      </c>
      <c r="C35" s="1">
        <v>0</v>
      </c>
      <c r="D35" s="1">
        <v>8.94</v>
      </c>
      <c r="E35" s="1">
        <v>38.14</v>
      </c>
      <c r="F35" s="1"/>
      <c r="G35" s="1"/>
      <c r="H35" s="1"/>
    </row>
    <row r="36" spans="1:8" x14ac:dyDescent="0.3">
      <c r="A36" s="1" t="s">
        <v>26</v>
      </c>
      <c r="B36" s="1">
        <v>0</v>
      </c>
      <c r="C36" s="1">
        <v>0</v>
      </c>
      <c r="D36" s="1">
        <v>0.95</v>
      </c>
      <c r="E36" s="1">
        <v>0.95</v>
      </c>
      <c r="F36" s="1">
        <v>-43.79</v>
      </c>
      <c r="G36" s="1">
        <v>0.1</v>
      </c>
      <c r="H36" s="1">
        <v>-0.74</v>
      </c>
    </row>
    <row r="37" spans="1:8" x14ac:dyDescent="0.3">
      <c r="A37" s="1" t="s">
        <v>11</v>
      </c>
      <c r="B37" s="1">
        <v>0</v>
      </c>
      <c r="C37" s="1">
        <v>0</v>
      </c>
      <c r="D37" s="1">
        <v>1.69</v>
      </c>
      <c r="E37" s="1">
        <v>1.69</v>
      </c>
      <c r="F37" s="1"/>
      <c r="G37" s="1"/>
      <c r="H37" s="1"/>
    </row>
    <row r="38" spans="1:8" x14ac:dyDescent="0.3">
      <c r="A38" s="1" t="s">
        <v>27</v>
      </c>
      <c r="B38" s="1">
        <v>8.8699999999999992</v>
      </c>
      <c r="C38" s="1">
        <v>2.08</v>
      </c>
      <c r="D38" s="1">
        <v>6.74</v>
      </c>
      <c r="E38" s="1">
        <v>17.690000000000001</v>
      </c>
      <c r="F38" s="1">
        <v>-26.93</v>
      </c>
      <c r="G38" s="1">
        <v>1.87</v>
      </c>
      <c r="H38" s="1">
        <v>-6.52</v>
      </c>
    </row>
    <row r="39" spans="1:8" x14ac:dyDescent="0.3">
      <c r="A39" s="1" t="s">
        <v>11</v>
      </c>
      <c r="B39" s="1">
        <v>6.93</v>
      </c>
      <c r="C39" s="1">
        <v>2.52</v>
      </c>
      <c r="D39" s="1">
        <v>14.76</v>
      </c>
      <c r="E39" s="1">
        <v>24.21</v>
      </c>
      <c r="F39" s="1"/>
      <c r="G39" s="1"/>
      <c r="H39" s="1"/>
    </row>
    <row r="40" spans="1:8" x14ac:dyDescent="0.3">
      <c r="A40" s="1" t="s">
        <v>28</v>
      </c>
      <c r="B40" s="1">
        <v>0</v>
      </c>
      <c r="C40" s="1">
        <v>0</v>
      </c>
      <c r="D40" s="1">
        <v>0.83</v>
      </c>
      <c r="E40" s="1">
        <v>0.83</v>
      </c>
      <c r="F40" s="1">
        <v>-3.49</v>
      </c>
      <c r="G40" s="1">
        <v>0.09</v>
      </c>
      <c r="H40" s="1">
        <v>-0.03</v>
      </c>
    </row>
    <row r="41" spans="1:8" x14ac:dyDescent="0.3">
      <c r="A41" s="1" t="s">
        <v>11</v>
      </c>
      <c r="B41" s="1">
        <v>0</v>
      </c>
      <c r="C41" s="1">
        <v>0</v>
      </c>
      <c r="D41" s="1">
        <v>0.86</v>
      </c>
      <c r="E41" s="1">
        <v>0.86</v>
      </c>
      <c r="F41" s="1"/>
      <c r="G41" s="1"/>
      <c r="H41" s="1"/>
    </row>
    <row r="42" spans="1:8" x14ac:dyDescent="0.3">
      <c r="A42" s="1" t="s">
        <v>29</v>
      </c>
      <c r="B42" s="1">
        <v>0</v>
      </c>
      <c r="C42" s="1">
        <v>12.32</v>
      </c>
      <c r="D42" s="1">
        <v>14.92</v>
      </c>
      <c r="E42" s="1">
        <v>27.24</v>
      </c>
      <c r="F42" s="1">
        <v>-44.02</v>
      </c>
      <c r="G42" s="1">
        <v>2.87</v>
      </c>
      <c r="H42" s="1">
        <v>-21.42</v>
      </c>
    </row>
    <row r="43" spans="1:8" x14ac:dyDescent="0.3">
      <c r="A43" s="1" t="s">
        <v>11</v>
      </c>
      <c r="B43" s="1">
        <v>0</v>
      </c>
      <c r="C43" s="1">
        <v>12.3</v>
      </c>
      <c r="D43" s="1">
        <v>36.36</v>
      </c>
      <c r="E43" s="1">
        <v>48.66</v>
      </c>
      <c r="F43" s="1"/>
      <c r="G43" s="1"/>
      <c r="H43" s="1"/>
    </row>
    <row r="44" spans="1:8" x14ac:dyDescent="0.3">
      <c r="A44" s="1" t="s">
        <v>30</v>
      </c>
      <c r="B44" s="1">
        <v>0</v>
      </c>
      <c r="C44" s="1">
        <v>8.5299999999999994</v>
      </c>
      <c r="D44" s="1">
        <v>191.69</v>
      </c>
      <c r="E44" s="1">
        <v>200.22</v>
      </c>
      <c r="F44" s="1">
        <v>34.17</v>
      </c>
      <c r="G44" s="1">
        <v>21.12</v>
      </c>
      <c r="H44" s="1">
        <v>50.99</v>
      </c>
    </row>
    <row r="45" spans="1:8" x14ac:dyDescent="0.3">
      <c r="A45" s="1" t="s">
        <v>11</v>
      </c>
      <c r="B45" s="1">
        <v>0</v>
      </c>
      <c r="C45" s="1">
        <v>9.5299999999999994</v>
      </c>
      <c r="D45" s="1">
        <v>139.69999999999999</v>
      </c>
      <c r="E45" s="1">
        <v>149.22999999999999</v>
      </c>
      <c r="F45" s="1"/>
      <c r="G45" s="1"/>
      <c r="H45" s="1"/>
    </row>
    <row r="46" spans="1:8" x14ac:dyDescent="0.3">
      <c r="A46" s="1" t="s">
        <v>31</v>
      </c>
      <c r="B46" s="1">
        <v>0</v>
      </c>
      <c r="C46" s="1">
        <v>0</v>
      </c>
      <c r="D46" s="1">
        <v>42.59</v>
      </c>
      <c r="E46" s="1">
        <v>42.59</v>
      </c>
      <c r="F46" s="1">
        <v>20.72</v>
      </c>
      <c r="G46" s="1">
        <v>4.49</v>
      </c>
      <c r="H46" s="1">
        <v>7.31</v>
      </c>
    </row>
    <row r="47" spans="1:8" x14ac:dyDescent="0.3">
      <c r="A47" s="1" t="s">
        <v>11</v>
      </c>
      <c r="B47" s="1">
        <v>0</v>
      </c>
      <c r="C47" s="1">
        <v>0</v>
      </c>
      <c r="D47" s="1">
        <v>35.28</v>
      </c>
      <c r="E47" s="1">
        <v>35.28</v>
      </c>
      <c r="F47" s="1"/>
      <c r="G47" s="1"/>
      <c r="H47" s="1"/>
    </row>
    <row r="48" spans="1:8" x14ac:dyDescent="0.3">
      <c r="A48" s="1" t="s">
        <v>32</v>
      </c>
      <c r="B48" s="1">
        <v>0</v>
      </c>
      <c r="C48" s="1">
        <v>0</v>
      </c>
      <c r="D48" s="1">
        <v>43.45</v>
      </c>
      <c r="E48" s="1">
        <v>43.45</v>
      </c>
      <c r="F48" s="1">
        <v>-26.88</v>
      </c>
      <c r="G48" s="1">
        <v>4.58</v>
      </c>
      <c r="H48" s="1">
        <v>-15.97</v>
      </c>
    </row>
    <row r="49" spans="1:8" x14ac:dyDescent="0.3">
      <c r="A49" s="1" t="s">
        <v>11</v>
      </c>
      <c r="B49" s="1">
        <v>11.81</v>
      </c>
      <c r="C49" s="1">
        <v>0</v>
      </c>
      <c r="D49" s="1">
        <v>47.61</v>
      </c>
      <c r="E49" s="1">
        <v>59.42</v>
      </c>
      <c r="F49" s="1"/>
      <c r="G49" s="1"/>
      <c r="H49" s="1"/>
    </row>
    <row r="50" spans="1:8" x14ac:dyDescent="0.3">
      <c r="A50" s="1" t="s">
        <v>33</v>
      </c>
      <c r="B50" s="1">
        <v>50.04</v>
      </c>
      <c r="C50" s="1">
        <v>4.5599999999999996</v>
      </c>
      <c r="D50" s="1">
        <v>5.69</v>
      </c>
      <c r="E50" s="1">
        <v>60.29</v>
      </c>
      <c r="F50" s="1">
        <v>984.35</v>
      </c>
      <c r="G50" s="1">
        <v>6.36</v>
      </c>
      <c r="H50" s="1">
        <v>54.73</v>
      </c>
    </row>
    <row r="51" spans="1:8" x14ac:dyDescent="0.3">
      <c r="A51" s="1" t="s">
        <v>11</v>
      </c>
      <c r="B51" s="1">
        <v>0</v>
      </c>
      <c r="C51" s="1">
        <v>2.4500000000000002</v>
      </c>
      <c r="D51" s="1">
        <v>3.11</v>
      </c>
      <c r="E51" s="1">
        <v>5.56</v>
      </c>
      <c r="F51" s="1"/>
      <c r="G51" s="1"/>
      <c r="H51" s="1"/>
    </row>
    <row r="52" spans="1:8" x14ac:dyDescent="0.3">
      <c r="A52" s="6" t="s">
        <v>34</v>
      </c>
      <c r="B52" s="7">
        <f>B4+B6+B8+B10+B12+B14+B16+B18+B20+B22+B24+B26+B28+B30+B32+B34+B36+B38+B40+B42+B44+B46+B48+B50</f>
        <v>117.69999999999999</v>
      </c>
      <c r="C52" s="7">
        <f t="shared" ref="C52:H52" si="0">C4+C6+C8+C10+C12+C14+C16+C18+C20+C22+C24+C26+C28+C30+C32+C34+C36+C38+C40+C42+C44+C46+C48+C50</f>
        <v>57.81</v>
      </c>
      <c r="D52" s="7">
        <f t="shared" si="0"/>
        <v>660.21000000000015</v>
      </c>
      <c r="E52" s="7">
        <f t="shared" si="0"/>
        <v>835.72</v>
      </c>
      <c r="F52" s="12">
        <f>(E52-E53)/E53</f>
        <v>0.29754067817662444</v>
      </c>
      <c r="G52" s="7">
        <f t="shared" si="0"/>
        <v>87.6</v>
      </c>
      <c r="H52" s="7">
        <f t="shared" si="0"/>
        <v>191.64000000000001</v>
      </c>
    </row>
    <row r="53" spans="1:8" x14ac:dyDescent="0.3">
      <c r="A53" s="1" t="s">
        <v>35</v>
      </c>
      <c r="B53" s="4">
        <f>B5+B7+B9+B11+B13+B15+B17+B19+B21+B23+B25+B27+B29+B31+B33+B35+B37+B39+B41+B43+B45+B47+B49+B51</f>
        <v>50.370000000000005</v>
      </c>
      <c r="C53" s="4">
        <f t="shared" ref="C53:H53" si="1">C5+C7+C9+C11+C13+C15+C17+C19+C21+C23+C25+C27+C29+C31+C33+C35+C37+C39+C41+C43+C45+C47+C49+C51</f>
        <v>53.290000000000006</v>
      </c>
      <c r="D53" s="4">
        <f t="shared" si="1"/>
        <v>540.42000000000007</v>
      </c>
      <c r="E53" s="4">
        <f t="shared" si="1"/>
        <v>644.07999999999981</v>
      </c>
      <c r="F53" s="4">
        <f t="shared" si="1"/>
        <v>0</v>
      </c>
      <c r="G53" s="4">
        <f t="shared" si="1"/>
        <v>0</v>
      </c>
      <c r="H53" s="4">
        <f t="shared" si="1"/>
        <v>0</v>
      </c>
    </row>
    <row r="54" spans="1:8" x14ac:dyDescent="0.3">
      <c r="A54" s="1" t="s">
        <v>36</v>
      </c>
      <c r="B54" s="1">
        <v>134.04</v>
      </c>
      <c r="C54" s="1">
        <v>8.48</v>
      </c>
      <c r="D54" s="1">
        <v>23.55</v>
      </c>
      <c r="E54" s="1">
        <v>31.76</v>
      </c>
      <c r="F54" s="1"/>
      <c r="G54" s="1"/>
      <c r="H54" s="1"/>
    </row>
    <row r="55" spans="1:8" x14ac:dyDescent="0.3">
      <c r="A55" s="6" t="s">
        <v>54</v>
      </c>
      <c r="B55" s="1"/>
      <c r="C55" s="1"/>
      <c r="D55" s="1"/>
      <c r="E55" s="1"/>
      <c r="F55" s="1"/>
      <c r="G55" s="1"/>
      <c r="H55" s="1"/>
    </row>
    <row r="56" spans="1:8" x14ac:dyDescent="0.3">
      <c r="A56" s="1" t="s">
        <v>55</v>
      </c>
      <c r="B56" s="1">
        <v>115.12</v>
      </c>
      <c r="C56" s="1">
        <v>0</v>
      </c>
      <c r="D56" s="1">
        <v>1.19</v>
      </c>
      <c r="E56" s="1">
        <v>116.31</v>
      </c>
      <c r="F56" s="13">
        <f>(E56-E57)/E57</f>
        <v>58.341836734693885</v>
      </c>
      <c r="G56" s="1">
        <v>12.27</v>
      </c>
      <c r="H56" s="1">
        <v>114.35</v>
      </c>
    </row>
    <row r="57" spans="1:8" x14ac:dyDescent="0.3">
      <c r="A57" s="1" t="s">
        <v>11</v>
      </c>
      <c r="B57" s="1">
        <v>1.96</v>
      </c>
      <c r="C57" s="1">
        <v>0</v>
      </c>
      <c r="D57" s="1">
        <v>0</v>
      </c>
      <c r="E57" s="1">
        <v>1.96</v>
      </c>
      <c r="F57" s="1"/>
      <c r="G57" s="1"/>
      <c r="H57" s="1"/>
    </row>
    <row r="58" spans="1:8" x14ac:dyDescent="0.3">
      <c r="A58" s="1" t="s">
        <v>56</v>
      </c>
      <c r="B58" s="1">
        <v>0</v>
      </c>
      <c r="C58" s="1">
        <v>68.62</v>
      </c>
      <c r="D58" s="1">
        <v>0</v>
      </c>
      <c r="E58" s="1">
        <v>68.62</v>
      </c>
      <c r="F58" s="1">
        <v>0</v>
      </c>
      <c r="G58" s="1">
        <v>7.24</v>
      </c>
      <c r="H58" s="1">
        <v>0</v>
      </c>
    </row>
    <row r="59" spans="1:8" x14ac:dyDescent="0.3">
      <c r="A59" s="1" t="s">
        <v>11</v>
      </c>
      <c r="B59" s="1">
        <v>0</v>
      </c>
      <c r="C59" s="1">
        <v>68.62</v>
      </c>
      <c r="D59" s="1">
        <v>0</v>
      </c>
      <c r="E59" s="1">
        <v>68.62</v>
      </c>
      <c r="F59" s="1"/>
      <c r="G59" s="1"/>
      <c r="H59" s="1"/>
    </row>
    <row r="60" spans="1:8" x14ac:dyDescent="0.3">
      <c r="A60" s="6" t="s">
        <v>57</v>
      </c>
      <c r="B60" s="7">
        <f>B56+B58</f>
        <v>115.12</v>
      </c>
      <c r="C60" s="7">
        <f t="shared" ref="C60:H60" si="2">C56+C58</f>
        <v>68.62</v>
      </c>
      <c r="D60" s="7">
        <f t="shared" si="2"/>
        <v>1.19</v>
      </c>
      <c r="E60" s="7">
        <f t="shared" si="2"/>
        <v>184.93</v>
      </c>
      <c r="F60" s="12">
        <f>(E60-E61)/E61</f>
        <v>1.6201473505242281</v>
      </c>
      <c r="G60" s="7">
        <f t="shared" si="2"/>
        <v>19.509999999999998</v>
      </c>
      <c r="H60" s="7">
        <f t="shared" si="2"/>
        <v>114.35</v>
      </c>
    </row>
    <row r="61" spans="1:8" x14ac:dyDescent="0.3">
      <c r="A61" s="1" t="s">
        <v>35</v>
      </c>
      <c r="B61" s="4">
        <f>B57+B59</f>
        <v>1.96</v>
      </c>
      <c r="C61" s="4">
        <f t="shared" ref="C61:E61" si="3">C57+C59</f>
        <v>68.62</v>
      </c>
      <c r="D61" s="4">
        <f t="shared" si="3"/>
        <v>0</v>
      </c>
      <c r="E61" s="4">
        <f t="shared" si="3"/>
        <v>70.58</v>
      </c>
      <c r="F61" s="1"/>
      <c r="G61" s="1"/>
      <c r="H61" s="1"/>
    </row>
    <row r="62" spans="1:8" x14ac:dyDescent="0.3">
      <c r="A62" s="1" t="s">
        <v>36</v>
      </c>
      <c r="B62" s="1">
        <v>5773.47</v>
      </c>
      <c r="C62" s="1">
        <v>0</v>
      </c>
      <c r="D62" s="1">
        <v>0</v>
      </c>
      <c r="E62" s="1">
        <v>162.01</v>
      </c>
      <c r="F62" s="1"/>
      <c r="G62" s="1"/>
      <c r="H62" s="1"/>
    </row>
    <row r="63" spans="1:8" x14ac:dyDescent="0.3">
      <c r="A63" s="6" t="s">
        <v>44</v>
      </c>
      <c r="B63" s="7">
        <f>B52+B60</f>
        <v>232.82</v>
      </c>
      <c r="C63" s="7">
        <f t="shared" ref="C63:E63" si="4">C52+C60</f>
        <v>126.43</v>
      </c>
      <c r="D63" s="7">
        <f t="shared" si="4"/>
        <v>661.4000000000002</v>
      </c>
      <c r="E63" s="7">
        <f t="shared" si="4"/>
        <v>1020.6500000000001</v>
      </c>
      <c r="F63" s="12">
        <f>(E63-E64)/E64</f>
        <v>0.42816164329891154</v>
      </c>
      <c r="G63" s="1">
        <v>100</v>
      </c>
      <c r="H63" s="1">
        <v>305.99</v>
      </c>
    </row>
    <row r="64" spans="1:8" x14ac:dyDescent="0.3">
      <c r="A64" s="1" t="s">
        <v>35</v>
      </c>
      <c r="B64" s="1">
        <v>52.33</v>
      </c>
      <c r="C64" s="1">
        <v>121.91</v>
      </c>
      <c r="D64" s="1">
        <v>540.41999999999996</v>
      </c>
      <c r="E64" s="1">
        <v>714.66</v>
      </c>
      <c r="F64" s="1"/>
      <c r="G64" s="1"/>
      <c r="H64" s="1"/>
    </row>
    <row r="65" spans="1:8" x14ac:dyDescent="0.3">
      <c r="A65" s="1" t="s">
        <v>36</v>
      </c>
      <c r="B65" s="1">
        <v>345.59</v>
      </c>
      <c r="C65" s="1">
        <v>3.71</v>
      </c>
      <c r="D65" s="1">
        <v>23.8</v>
      </c>
      <c r="E65" s="1">
        <v>45.91</v>
      </c>
      <c r="F65" s="1"/>
      <c r="G65" s="1"/>
      <c r="H65" s="1"/>
    </row>
    <row r="66" spans="1:8" x14ac:dyDescent="0.3">
      <c r="A66" s="1" t="s">
        <v>45</v>
      </c>
      <c r="B66" s="1">
        <v>24.56</v>
      </c>
      <c r="C66" s="1">
        <v>13.34</v>
      </c>
      <c r="D66" s="1">
        <v>62.11</v>
      </c>
      <c r="E66" s="1">
        <v>100</v>
      </c>
      <c r="F66" s="1"/>
      <c r="G66" s="1"/>
      <c r="H66" s="1"/>
    </row>
    <row r="67" spans="1:8" x14ac:dyDescent="0.3">
      <c r="A67" s="1" t="s">
        <v>46</v>
      </c>
      <c r="B67" s="1">
        <v>8.0399999999999991</v>
      </c>
      <c r="C67" s="1">
        <v>18.760000000000002</v>
      </c>
      <c r="D67" s="1">
        <v>73.2</v>
      </c>
      <c r="E67" s="1">
        <v>100</v>
      </c>
      <c r="F67" s="1"/>
      <c r="G67" s="1"/>
      <c r="H67" s="1"/>
    </row>
  </sheetData>
  <mergeCells count="1">
    <mergeCell ref="A1:H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93"/>
  <sheetViews>
    <sheetView topLeftCell="A53" workbookViewId="0">
      <selection activeCell="J2" sqref="J1:J1048576"/>
    </sheetView>
  </sheetViews>
  <sheetFormatPr defaultRowHeight="14.4" x14ac:dyDescent="0.3"/>
  <cols>
    <col min="1" max="1" width="38.109375" customWidth="1"/>
  </cols>
  <sheetData>
    <row r="1" spans="1:18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34.200000000000003" customHeight="1" thickBot="1" x14ac:dyDescent="0.35">
      <c r="A2" s="14"/>
      <c r="B2" s="14" t="s">
        <v>58</v>
      </c>
      <c r="C2" s="14" t="s">
        <v>59</v>
      </c>
      <c r="D2" s="14" t="s">
        <v>60</v>
      </c>
      <c r="E2" s="14" t="s">
        <v>61</v>
      </c>
      <c r="F2" s="14" t="s">
        <v>62</v>
      </c>
      <c r="G2" s="14" t="s">
        <v>63</v>
      </c>
      <c r="H2" s="14" t="s">
        <v>64</v>
      </c>
      <c r="I2" s="14" t="s">
        <v>65</v>
      </c>
      <c r="J2" s="14" t="s">
        <v>66</v>
      </c>
      <c r="K2" s="14" t="s">
        <v>67</v>
      </c>
      <c r="L2" s="14" t="s">
        <v>68</v>
      </c>
      <c r="M2" s="14" t="s">
        <v>69</v>
      </c>
      <c r="N2" s="14" t="s">
        <v>70</v>
      </c>
      <c r="O2" s="14" t="s">
        <v>5</v>
      </c>
      <c r="P2" s="14" t="s">
        <v>6</v>
      </c>
      <c r="Q2" s="14" t="s">
        <v>7</v>
      </c>
      <c r="R2" s="14" t="s">
        <v>8</v>
      </c>
    </row>
    <row r="3" spans="1:18" x14ac:dyDescent="0.3">
      <c r="A3" s="15" t="s">
        <v>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7"/>
    </row>
    <row r="4" spans="1:18" x14ac:dyDescent="0.3">
      <c r="A4" s="18" t="s">
        <v>10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1">
        <v>49.21</v>
      </c>
      <c r="H4" s="1">
        <v>17.47</v>
      </c>
      <c r="I4" s="1">
        <v>31.74</v>
      </c>
      <c r="J4" s="1">
        <v>64.349999999999994</v>
      </c>
      <c r="K4" s="1">
        <v>0</v>
      </c>
      <c r="L4" s="1">
        <v>9.91</v>
      </c>
      <c r="M4" s="1">
        <v>0.82</v>
      </c>
      <c r="N4" s="1">
        <v>3.68</v>
      </c>
      <c r="O4" s="1">
        <v>127.97</v>
      </c>
      <c r="P4" s="13">
        <f>(O4-O5)/O5</f>
        <v>0.29406411163919505</v>
      </c>
      <c r="Q4" s="35">
        <f>O4/$O$77</f>
        <v>4.9957214107476918E-3</v>
      </c>
      <c r="R4" s="1">
        <v>29.08</v>
      </c>
    </row>
    <row r="5" spans="1:18" x14ac:dyDescent="0.3">
      <c r="A5" s="18" t="s">
        <v>11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35.89</v>
      </c>
      <c r="H5" s="1">
        <v>10.47</v>
      </c>
      <c r="I5" s="1">
        <v>25.41</v>
      </c>
      <c r="J5" s="1">
        <v>55.13</v>
      </c>
      <c r="K5" s="1">
        <v>0</v>
      </c>
      <c r="L5" s="1">
        <v>5.7</v>
      </c>
      <c r="M5" s="1">
        <v>0.51</v>
      </c>
      <c r="N5" s="1">
        <v>1.67</v>
      </c>
      <c r="O5" s="1">
        <v>98.89</v>
      </c>
      <c r="P5" s="1"/>
      <c r="Q5" s="1"/>
      <c r="R5" s="1"/>
    </row>
    <row r="6" spans="1:18" x14ac:dyDescent="0.3">
      <c r="A6" s="18" t="s">
        <v>12</v>
      </c>
      <c r="B6" s="1">
        <v>507.88</v>
      </c>
      <c r="C6" s="1">
        <v>61.92</v>
      </c>
      <c r="D6" s="1">
        <v>59.55</v>
      </c>
      <c r="E6" s="1">
        <v>2.38</v>
      </c>
      <c r="F6" s="1">
        <v>63.17</v>
      </c>
      <c r="G6" s="1">
        <v>425.88</v>
      </c>
      <c r="H6" s="1">
        <v>198.04</v>
      </c>
      <c r="I6" s="1">
        <v>227.84</v>
      </c>
      <c r="J6" s="1">
        <v>419.48</v>
      </c>
      <c r="K6" s="1">
        <v>1.88</v>
      </c>
      <c r="L6" s="1">
        <v>78.5</v>
      </c>
      <c r="M6" s="1">
        <v>21.92</v>
      </c>
      <c r="N6" s="1">
        <v>61.83</v>
      </c>
      <c r="O6" s="1">
        <v>1642.47</v>
      </c>
      <c r="P6" s="13">
        <f>(O6-O7)/O7</f>
        <v>0.29227609973327878</v>
      </c>
      <c r="Q6" s="35">
        <f>O6/$O$77</f>
        <v>6.4119110303280158E-2</v>
      </c>
      <c r="R6" s="1">
        <v>371.48</v>
      </c>
    </row>
    <row r="7" spans="1:18" x14ac:dyDescent="0.3">
      <c r="A7" s="18" t="s">
        <v>11</v>
      </c>
      <c r="B7" s="1">
        <v>440.66</v>
      </c>
      <c r="C7" s="1">
        <v>47.65</v>
      </c>
      <c r="D7" s="1">
        <v>46.37</v>
      </c>
      <c r="E7" s="1">
        <v>1.28</v>
      </c>
      <c r="F7" s="1">
        <v>25.57</v>
      </c>
      <c r="G7" s="1">
        <v>337.69</v>
      </c>
      <c r="H7" s="1">
        <v>148.58000000000001</v>
      </c>
      <c r="I7" s="1">
        <v>189.11</v>
      </c>
      <c r="J7" s="1">
        <v>296.2</v>
      </c>
      <c r="K7" s="1">
        <v>3.02</v>
      </c>
      <c r="L7" s="1">
        <v>59.25</v>
      </c>
      <c r="M7" s="1">
        <v>16.149999999999999</v>
      </c>
      <c r="N7" s="1">
        <v>44.8</v>
      </c>
      <c r="O7" s="1">
        <v>1270.99</v>
      </c>
      <c r="P7" s="1"/>
      <c r="Q7" s="1"/>
      <c r="R7" s="1"/>
    </row>
    <row r="8" spans="1:18" x14ac:dyDescent="0.3">
      <c r="A8" s="18" t="s">
        <v>13</v>
      </c>
      <c r="B8" s="1">
        <v>102.82</v>
      </c>
      <c r="C8" s="1">
        <v>20.63</v>
      </c>
      <c r="D8" s="1">
        <v>20.51</v>
      </c>
      <c r="E8" s="1">
        <v>0.12</v>
      </c>
      <c r="F8" s="1">
        <v>4.24</v>
      </c>
      <c r="G8" s="1">
        <v>387.5</v>
      </c>
      <c r="H8" s="1">
        <v>175.44</v>
      </c>
      <c r="I8" s="1">
        <v>212.06</v>
      </c>
      <c r="J8" s="1">
        <v>74.97</v>
      </c>
      <c r="K8" s="1">
        <v>0</v>
      </c>
      <c r="L8" s="1">
        <v>2.56</v>
      </c>
      <c r="M8" s="1">
        <v>34.659999999999997</v>
      </c>
      <c r="N8" s="1">
        <v>8.91</v>
      </c>
      <c r="O8" s="1">
        <v>636.29</v>
      </c>
      <c r="P8" s="13">
        <f>(O8-O9)/O9</f>
        <v>0.35814300960512263</v>
      </c>
      <c r="Q8" s="35">
        <f>O8/$O$77</f>
        <v>2.4839630979484634E-2</v>
      </c>
      <c r="R8" s="1">
        <v>167.79</v>
      </c>
    </row>
    <row r="9" spans="1:18" x14ac:dyDescent="0.3">
      <c r="A9" s="18" t="s">
        <v>11</v>
      </c>
      <c r="B9" s="1">
        <v>99.64</v>
      </c>
      <c r="C9" s="1">
        <v>19.64</v>
      </c>
      <c r="D9" s="1">
        <v>18.84</v>
      </c>
      <c r="E9" s="1">
        <v>0.8</v>
      </c>
      <c r="F9" s="1">
        <v>4.63</v>
      </c>
      <c r="G9" s="1">
        <v>249.96</v>
      </c>
      <c r="H9" s="1">
        <v>103.37</v>
      </c>
      <c r="I9" s="1">
        <v>146.59</v>
      </c>
      <c r="J9" s="1">
        <v>55.44</v>
      </c>
      <c r="K9" s="1">
        <v>0</v>
      </c>
      <c r="L9" s="1">
        <v>2.25</v>
      </c>
      <c r="M9" s="1">
        <v>30.36</v>
      </c>
      <c r="N9" s="1">
        <v>6.58</v>
      </c>
      <c r="O9" s="1">
        <v>468.5</v>
      </c>
      <c r="P9" s="1"/>
      <c r="Q9" s="1"/>
      <c r="R9" s="1"/>
    </row>
    <row r="10" spans="1:18" x14ac:dyDescent="0.3">
      <c r="A10" s="18" t="s">
        <v>71</v>
      </c>
      <c r="B10" s="1">
        <v>11.46</v>
      </c>
      <c r="C10" s="1">
        <v>0</v>
      </c>
      <c r="D10" s="1">
        <v>0</v>
      </c>
      <c r="E10" s="1">
        <v>0</v>
      </c>
      <c r="F10" s="1">
        <v>0.65</v>
      </c>
      <c r="G10" s="1">
        <v>17.28</v>
      </c>
      <c r="H10" s="1">
        <v>10.18</v>
      </c>
      <c r="I10" s="1">
        <v>7.09</v>
      </c>
      <c r="J10" s="1">
        <v>24.27</v>
      </c>
      <c r="K10" s="1">
        <v>0</v>
      </c>
      <c r="L10" s="1">
        <v>0</v>
      </c>
      <c r="M10" s="1">
        <v>4.9400000000000004</v>
      </c>
      <c r="N10" s="1">
        <v>0.01</v>
      </c>
      <c r="O10" s="1">
        <v>58.6</v>
      </c>
      <c r="P10" s="13">
        <f>(O10-O11)/O11</f>
        <v>0.55934007450771694</v>
      </c>
      <c r="Q10" s="35">
        <f>O10/$O$77</f>
        <v>2.2876398739533855E-3</v>
      </c>
      <c r="R10" s="1">
        <v>21.02</v>
      </c>
    </row>
    <row r="11" spans="1:18" x14ac:dyDescent="0.3">
      <c r="A11" s="18" t="s">
        <v>11</v>
      </c>
      <c r="B11" s="1">
        <v>5.04</v>
      </c>
      <c r="C11" s="1">
        <v>0.67</v>
      </c>
      <c r="D11" s="1">
        <v>0.67</v>
      </c>
      <c r="E11" s="1">
        <v>0</v>
      </c>
      <c r="F11" s="1">
        <v>0.84</v>
      </c>
      <c r="G11" s="1">
        <v>13.58</v>
      </c>
      <c r="H11" s="1">
        <v>7.33</v>
      </c>
      <c r="I11" s="1">
        <v>6.25</v>
      </c>
      <c r="J11" s="1">
        <v>15.71</v>
      </c>
      <c r="K11" s="1">
        <v>0</v>
      </c>
      <c r="L11" s="1">
        <v>0</v>
      </c>
      <c r="M11" s="1">
        <v>1.73</v>
      </c>
      <c r="N11" s="1">
        <v>0.01</v>
      </c>
      <c r="O11" s="1">
        <v>37.58</v>
      </c>
      <c r="P11" s="1"/>
      <c r="Q11" s="1"/>
      <c r="R11" s="1"/>
    </row>
    <row r="12" spans="1:18" x14ac:dyDescent="0.3">
      <c r="A12" s="18" t="s">
        <v>14</v>
      </c>
      <c r="B12" s="1">
        <v>110.39</v>
      </c>
      <c r="C12" s="1">
        <v>16.37</v>
      </c>
      <c r="D12" s="1">
        <v>16.37</v>
      </c>
      <c r="E12" s="1">
        <v>0</v>
      </c>
      <c r="F12" s="1">
        <v>8.34</v>
      </c>
      <c r="G12" s="1">
        <v>168.5</v>
      </c>
      <c r="H12" s="1">
        <v>78.849999999999994</v>
      </c>
      <c r="I12" s="1">
        <v>89.64</v>
      </c>
      <c r="J12" s="1">
        <v>128.57</v>
      </c>
      <c r="K12" s="1">
        <v>-0.01</v>
      </c>
      <c r="L12" s="1">
        <v>7.1</v>
      </c>
      <c r="M12" s="1">
        <v>9.5299999999999994</v>
      </c>
      <c r="N12" s="1">
        <v>69.569999999999993</v>
      </c>
      <c r="O12" s="1">
        <v>518.35</v>
      </c>
      <c r="P12" s="13">
        <f>(O12-O13)/O13</f>
        <v>0.48968272215197162</v>
      </c>
      <c r="Q12" s="35">
        <f>O12/$O$77</f>
        <v>2.0235462946480161E-2</v>
      </c>
      <c r="R12" s="1">
        <v>170.39</v>
      </c>
    </row>
    <row r="13" spans="1:18" x14ac:dyDescent="0.3">
      <c r="A13" s="18" t="s">
        <v>11</v>
      </c>
      <c r="B13" s="1">
        <v>102.82</v>
      </c>
      <c r="C13" s="1">
        <v>15</v>
      </c>
      <c r="D13" s="1">
        <v>14.97</v>
      </c>
      <c r="E13" s="1">
        <v>0.03</v>
      </c>
      <c r="F13" s="1">
        <v>5.69</v>
      </c>
      <c r="G13" s="1">
        <v>131.49</v>
      </c>
      <c r="H13" s="1">
        <v>58.16</v>
      </c>
      <c r="I13" s="1">
        <v>73.34</v>
      </c>
      <c r="J13" s="1">
        <v>51.25</v>
      </c>
      <c r="K13" s="1">
        <v>0.24</v>
      </c>
      <c r="L13" s="1">
        <v>7.12</v>
      </c>
      <c r="M13" s="1">
        <v>5.34</v>
      </c>
      <c r="N13" s="1">
        <v>29</v>
      </c>
      <c r="O13" s="1">
        <v>347.96</v>
      </c>
      <c r="P13" s="1"/>
      <c r="Q13" s="1"/>
      <c r="R13" s="1"/>
    </row>
    <row r="14" spans="1:18" x14ac:dyDescent="0.3">
      <c r="A14" s="18" t="s">
        <v>15</v>
      </c>
      <c r="B14" s="1">
        <v>121.09</v>
      </c>
      <c r="C14" s="1">
        <v>20.170000000000002</v>
      </c>
      <c r="D14" s="1">
        <v>20.170000000000002</v>
      </c>
      <c r="E14" s="1">
        <v>0</v>
      </c>
      <c r="F14" s="1">
        <v>8.0399999999999991</v>
      </c>
      <c r="G14" s="1">
        <v>387.93</v>
      </c>
      <c r="H14" s="1">
        <v>128.22</v>
      </c>
      <c r="I14" s="1">
        <v>259.7</v>
      </c>
      <c r="J14" s="1">
        <v>226.51</v>
      </c>
      <c r="K14" s="1">
        <v>0</v>
      </c>
      <c r="L14" s="1">
        <v>7.39</v>
      </c>
      <c r="M14" s="1">
        <v>22.59</v>
      </c>
      <c r="N14" s="1">
        <v>31.03</v>
      </c>
      <c r="O14" s="1">
        <v>824.74</v>
      </c>
      <c r="P14" s="13">
        <f>(O14-O15)/O15</f>
        <v>0.39564084340203731</v>
      </c>
      <c r="Q14" s="35">
        <f>O14/$O$77</f>
        <v>3.2196384123623127E-2</v>
      </c>
      <c r="R14" s="1">
        <v>233.8</v>
      </c>
    </row>
    <row r="15" spans="1:18" x14ac:dyDescent="0.3">
      <c r="A15" s="18" t="s">
        <v>11</v>
      </c>
      <c r="B15" s="1">
        <v>75.36</v>
      </c>
      <c r="C15" s="1">
        <v>13.92</v>
      </c>
      <c r="D15" s="1">
        <v>13.92</v>
      </c>
      <c r="E15" s="1">
        <v>0</v>
      </c>
      <c r="F15" s="1">
        <v>8.73</v>
      </c>
      <c r="G15" s="1">
        <v>237.34</v>
      </c>
      <c r="H15" s="1">
        <v>74.64</v>
      </c>
      <c r="I15" s="1">
        <v>162.71</v>
      </c>
      <c r="J15" s="1">
        <v>87.18</v>
      </c>
      <c r="K15" s="1">
        <v>0</v>
      </c>
      <c r="L15" s="1">
        <v>151.09</v>
      </c>
      <c r="M15" s="1">
        <v>12.56</v>
      </c>
      <c r="N15" s="1">
        <v>4.75</v>
      </c>
      <c r="O15" s="1">
        <v>590.94000000000005</v>
      </c>
      <c r="P15" s="1"/>
      <c r="Q15" s="1"/>
      <c r="R15" s="1"/>
    </row>
    <row r="16" spans="1:18" x14ac:dyDescent="0.3">
      <c r="A16" s="18" t="s">
        <v>16</v>
      </c>
      <c r="B16" s="1">
        <v>397.52</v>
      </c>
      <c r="C16" s="1">
        <v>42.55</v>
      </c>
      <c r="D16" s="1">
        <v>39.619999999999997</v>
      </c>
      <c r="E16" s="1">
        <v>2.93</v>
      </c>
      <c r="F16" s="1">
        <v>31.07</v>
      </c>
      <c r="G16" s="1">
        <v>287.20999999999998</v>
      </c>
      <c r="H16" s="1">
        <v>132.49</v>
      </c>
      <c r="I16" s="1">
        <v>154.72999999999999</v>
      </c>
      <c r="J16" s="1">
        <v>460.2</v>
      </c>
      <c r="K16" s="1">
        <v>1.43</v>
      </c>
      <c r="L16" s="1">
        <v>118.86</v>
      </c>
      <c r="M16" s="1">
        <v>43.17</v>
      </c>
      <c r="N16" s="1">
        <v>54.5</v>
      </c>
      <c r="O16" s="1">
        <v>1436.52</v>
      </c>
      <c r="P16" s="13">
        <f>(O16-O17)/O17</f>
        <v>0.13204513932669268</v>
      </c>
      <c r="Q16" s="35">
        <f>O16/$O$77</f>
        <v>5.6079188254804048E-2</v>
      </c>
      <c r="R16" s="1">
        <v>167.56</v>
      </c>
    </row>
    <row r="17" spans="1:18" x14ac:dyDescent="0.3">
      <c r="A17" s="18" t="s">
        <v>11</v>
      </c>
      <c r="B17" s="1">
        <v>395.76</v>
      </c>
      <c r="C17" s="1">
        <v>47.32</v>
      </c>
      <c r="D17" s="1">
        <v>39.39</v>
      </c>
      <c r="E17" s="1">
        <v>7.93</v>
      </c>
      <c r="F17" s="1">
        <v>22.74</v>
      </c>
      <c r="G17" s="1">
        <v>241.66</v>
      </c>
      <c r="H17" s="1">
        <v>109.49</v>
      </c>
      <c r="I17" s="1">
        <v>132.16999999999999</v>
      </c>
      <c r="J17" s="1">
        <v>388.4</v>
      </c>
      <c r="K17" s="1">
        <v>2.2799999999999998</v>
      </c>
      <c r="L17" s="1">
        <v>78.19</v>
      </c>
      <c r="M17" s="1">
        <v>60.61</v>
      </c>
      <c r="N17" s="1">
        <v>32</v>
      </c>
      <c r="O17" s="1">
        <v>1268.96</v>
      </c>
      <c r="P17" s="1"/>
      <c r="Q17" s="1"/>
      <c r="R17" s="1"/>
    </row>
    <row r="18" spans="1:18" x14ac:dyDescent="0.3">
      <c r="A18" s="18" t="s">
        <v>17</v>
      </c>
      <c r="B18" s="1">
        <v>749.16</v>
      </c>
      <c r="C18" s="1">
        <v>148.09</v>
      </c>
      <c r="D18" s="1">
        <v>143.76</v>
      </c>
      <c r="E18" s="1">
        <v>4.33</v>
      </c>
      <c r="F18" s="1">
        <v>146.91999999999999</v>
      </c>
      <c r="G18" s="1">
        <v>584.51</v>
      </c>
      <c r="H18" s="1">
        <v>283.52</v>
      </c>
      <c r="I18" s="1">
        <v>300.99</v>
      </c>
      <c r="J18" s="1">
        <v>831.95</v>
      </c>
      <c r="K18" s="1">
        <v>30.98</v>
      </c>
      <c r="L18" s="1">
        <v>114.15</v>
      </c>
      <c r="M18" s="1">
        <v>74.75</v>
      </c>
      <c r="N18" s="1">
        <v>63.9</v>
      </c>
      <c r="O18" s="1">
        <v>2744.41</v>
      </c>
      <c r="P18" s="13">
        <f>(O18-O19)/O19</f>
        <v>0.16629552505205897</v>
      </c>
      <c r="Q18" s="35">
        <f>O18/$O$77</f>
        <v>0.10713688987161109</v>
      </c>
      <c r="R18" s="1">
        <v>391.31</v>
      </c>
    </row>
    <row r="19" spans="1:18" x14ac:dyDescent="0.3">
      <c r="A19" s="18" t="s">
        <v>11</v>
      </c>
      <c r="B19" s="1">
        <v>715.32</v>
      </c>
      <c r="C19" s="1">
        <v>147.65</v>
      </c>
      <c r="D19" s="1">
        <v>139.63</v>
      </c>
      <c r="E19" s="1">
        <v>8.02</v>
      </c>
      <c r="F19" s="1">
        <v>79.38</v>
      </c>
      <c r="G19" s="1">
        <v>594.67999999999995</v>
      </c>
      <c r="H19" s="1">
        <v>284.76</v>
      </c>
      <c r="I19" s="1">
        <v>309.92</v>
      </c>
      <c r="J19" s="1">
        <v>592.24</v>
      </c>
      <c r="K19" s="1">
        <v>27.24</v>
      </c>
      <c r="L19" s="1">
        <v>100.87</v>
      </c>
      <c r="M19" s="1">
        <v>57</v>
      </c>
      <c r="N19" s="1">
        <v>38.72</v>
      </c>
      <c r="O19" s="1">
        <v>2353.1</v>
      </c>
      <c r="P19" s="1"/>
      <c r="Q19" s="1"/>
      <c r="R19" s="1"/>
    </row>
    <row r="20" spans="1:18" x14ac:dyDescent="0.3">
      <c r="A20" s="18" t="s">
        <v>18</v>
      </c>
      <c r="B20" s="1">
        <v>201.14</v>
      </c>
      <c r="C20" s="1">
        <v>29.53</v>
      </c>
      <c r="D20" s="1">
        <v>29.51</v>
      </c>
      <c r="E20" s="1">
        <v>0.02</v>
      </c>
      <c r="F20" s="1">
        <v>19.61</v>
      </c>
      <c r="G20" s="1">
        <v>328.12</v>
      </c>
      <c r="H20" s="1">
        <v>175.99</v>
      </c>
      <c r="I20" s="1">
        <v>152.13</v>
      </c>
      <c r="J20" s="1">
        <v>342.57</v>
      </c>
      <c r="K20" s="1">
        <v>0</v>
      </c>
      <c r="L20" s="1">
        <v>19.11</v>
      </c>
      <c r="M20" s="1">
        <v>12.36</v>
      </c>
      <c r="N20" s="1">
        <v>47.3</v>
      </c>
      <c r="O20" s="1">
        <v>999.74</v>
      </c>
      <c r="P20" s="13">
        <f>(O20-O21)/O21</f>
        <v>0.49415632939769838</v>
      </c>
      <c r="Q20" s="35">
        <f>O20/$O$77</f>
        <v>3.9028073166999272E-2</v>
      </c>
      <c r="R20" s="1">
        <v>330.64</v>
      </c>
    </row>
    <row r="21" spans="1:18" x14ac:dyDescent="0.3">
      <c r="A21" s="18" t="s">
        <v>11</v>
      </c>
      <c r="B21" s="1">
        <v>197.72</v>
      </c>
      <c r="C21" s="1">
        <v>24.82</v>
      </c>
      <c r="D21" s="1">
        <v>24.8</v>
      </c>
      <c r="E21" s="1">
        <v>0.02</v>
      </c>
      <c r="F21" s="1">
        <v>10.72</v>
      </c>
      <c r="G21" s="1">
        <v>213.76</v>
      </c>
      <c r="H21" s="1">
        <v>105.23</v>
      </c>
      <c r="I21" s="1">
        <v>108.53</v>
      </c>
      <c r="J21" s="1">
        <v>151.91999999999999</v>
      </c>
      <c r="K21" s="1">
        <v>0</v>
      </c>
      <c r="L21" s="1">
        <v>16.079999999999998</v>
      </c>
      <c r="M21" s="1">
        <v>10.119999999999999</v>
      </c>
      <c r="N21" s="1">
        <v>43.96</v>
      </c>
      <c r="O21" s="1">
        <v>669.1</v>
      </c>
      <c r="P21" s="1"/>
      <c r="Q21" s="1"/>
      <c r="R21" s="1"/>
    </row>
    <row r="22" spans="1:18" x14ac:dyDescent="0.3">
      <c r="A22" s="18" t="s">
        <v>19</v>
      </c>
      <c r="B22" s="1">
        <v>9.2200000000000006</v>
      </c>
      <c r="C22" s="1">
        <v>1.47</v>
      </c>
      <c r="D22" s="1">
        <v>1.47</v>
      </c>
      <c r="E22" s="1">
        <v>0</v>
      </c>
      <c r="F22" s="1">
        <v>1.21</v>
      </c>
      <c r="G22" s="1">
        <v>49.1</v>
      </c>
      <c r="H22" s="1">
        <v>25.47</v>
      </c>
      <c r="I22" s="1">
        <v>23.63</v>
      </c>
      <c r="J22" s="1">
        <v>37.86</v>
      </c>
      <c r="K22" s="1">
        <v>0</v>
      </c>
      <c r="L22" s="1">
        <v>0.16</v>
      </c>
      <c r="M22" s="1">
        <v>4.16</v>
      </c>
      <c r="N22" s="1">
        <v>3.03</v>
      </c>
      <c r="O22" s="1">
        <v>106.21</v>
      </c>
      <c r="P22" s="13">
        <f>(O22-O23)/O23</f>
        <v>0.55641852286049243</v>
      </c>
      <c r="Q22" s="35">
        <f>O22/$O$77</f>
        <v>4.1462496759827484E-3</v>
      </c>
      <c r="R22" s="1">
        <v>37.97</v>
      </c>
    </row>
    <row r="23" spans="1:18" x14ac:dyDescent="0.3">
      <c r="A23" s="18" t="s">
        <v>11</v>
      </c>
      <c r="B23" s="1">
        <v>8.56</v>
      </c>
      <c r="C23" s="1">
        <v>1.73</v>
      </c>
      <c r="D23" s="1">
        <v>1.73</v>
      </c>
      <c r="E23" s="1">
        <v>0</v>
      </c>
      <c r="F23" s="1">
        <v>0.2</v>
      </c>
      <c r="G23" s="1">
        <v>33.01</v>
      </c>
      <c r="H23" s="1">
        <v>19.899999999999999</v>
      </c>
      <c r="I23" s="1">
        <v>13.1</v>
      </c>
      <c r="J23" s="1">
        <v>18.89</v>
      </c>
      <c r="K23" s="1">
        <v>0</v>
      </c>
      <c r="L23" s="1">
        <v>0.04</v>
      </c>
      <c r="M23" s="1">
        <v>3.57</v>
      </c>
      <c r="N23" s="1">
        <v>2.25</v>
      </c>
      <c r="O23" s="1">
        <v>68.239999999999995</v>
      </c>
      <c r="P23" s="1"/>
      <c r="Q23" s="1"/>
      <c r="R23" s="1"/>
    </row>
    <row r="24" spans="1:18" x14ac:dyDescent="0.3">
      <c r="A24" s="18" t="s">
        <v>20</v>
      </c>
      <c r="B24" s="1">
        <v>29.88</v>
      </c>
      <c r="C24" s="1">
        <v>8.49</v>
      </c>
      <c r="D24" s="1">
        <v>8.49</v>
      </c>
      <c r="E24" s="1">
        <v>0</v>
      </c>
      <c r="F24" s="1">
        <v>4.8099999999999996</v>
      </c>
      <c r="G24" s="1">
        <v>106.73</v>
      </c>
      <c r="H24" s="1">
        <v>62.47</v>
      </c>
      <c r="I24" s="1">
        <v>44.26</v>
      </c>
      <c r="J24" s="1">
        <v>79.02</v>
      </c>
      <c r="K24" s="1">
        <v>0</v>
      </c>
      <c r="L24" s="1">
        <v>1.8</v>
      </c>
      <c r="M24" s="1">
        <v>6.22</v>
      </c>
      <c r="N24" s="1">
        <v>13.92</v>
      </c>
      <c r="O24" s="1">
        <v>250.87</v>
      </c>
      <c r="P24" s="13">
        <f>(O24-O25)/O25</f>
        <v>0.18558601134215505</v>
      </c>
      <c r="Q24" s="35">
        <f>O24/$O$77</f>
        <v>9.7935190303530002E-3</v>
      </c>
      <c r="R24" s="1">
        <v>39.270000000000003</v>
      </c>
    </row>
    <row r="25" spans="1:18" x14ac:dyDescent="0.3">
      <c r="A25" s="18" t="s">
        <v>11</v>
      </c>
      <c r="B25" s="1">
        <v>26.53</v>
      </c>
      <c r="C25" s="1">
        <v>7.55</v>
      </c>
      <c r="D25" s="1">
        <v>7.55</v>
      </c>
      <c r="E25" s="1">
        <v>0</v>
      </c>
      <c r="F25" s="1">
        <v>3.54</v>
      </c>
      <c r="G25" s="1">
        <v>77.040000000000006</v>
      </c>
      <c r="H25" s="1">
        <v>43.02</v>
      </c>
      <c r="I25" s="1">
        <v>34.020000000000003</v>
      </c>
      <c r="J25" s="1">
        <v>78.849999999999994</v>
      </c>
      <c r="K25" s="1">
        <v>0</v>
      </c>
      <c r="L25" s="1">
        <v>1.98</v>
      </c>
      <c r="M25" s="1">
        <v>3.81</v>
      </c>
      <c r="N25" s="1">
        <v>12.3</v>
      </c>
      <c r="O25" s="1">
        <v>211.6</v>
      </c>
      <c r="P25" s="1"/>
      <c r="Q25" s="1"/>
      <c r="R25" s="1"/>
    </row>
    <row r="26" spans="1:18" x14ac:dyDescent="0.3">
      <c r="A26" s="18" t="s">
        <v>21</v>
      </c>
      <c r="B26" s="1">
        <v>51.56</v>
      </c>
      <c r="C26" s="1">
        <v>3.52</v>
      </c>
      <c r="D26" s="1">
        <v>3.52</v>
      </c>
      <c r="E26" s="1">
        <v>0</v>
      </c>
      <c r="F26" s="1">
        <v>2.76</v>
      </c>
      <c r="G26" s="1">
        <v>102.72</v>
      </c>
      <c r="H26" s="1">
        <v>28.73</v>
      </c>
      <c r="I26" s="1">
        <v>73.989999999999995</v>
      </c>
      <c r="J26" s="1">
        <v>61.02</v>
      </c>
      <c r="K26" s="1">
        <v>0</v>
      </c>
      <c r="L26" s="1">
        <v>7.26</v>
      </c>
      <c r="M26" s="1">
        <v>1.45</v>
      </c>
      <c r="N26" s="1">
        <v>0.02</v>
      </c>
      <c r="O26" s="1">
        <v>230.31</v>
      </c>
      <c r="P26" s="13">
        <f>(O26-O27)/O27</f>
        <v>0.22290660011681615</v>
      </c>
      <c r="Q26" s="35">
        <f>O26/$O$77</f>
        <v>8.9908931633140652E-3</v>
      </c>
      <c r="R26" s="1">
        <v>41.98</v>
      </c>
    </row>
    <row r="27" spans="1:18" x14ac:dyDescent="0.3">
      <c r="A27" s="18" t="s">
        <v>11</v>
      </c>
      <c r="B27" s="1">
        <v>37.700000000000003</v>
      </c>
      <c r="C27" s="1">
        <v>2.4700000000000002</v>
      </c>
      <c r="D27" s="1">
        <v>2.4700000000000002</v>
      </c>
      <c r="E27" s="1">
        <v>0</v>
      </c>
      <c r="F27" s="1">
        <v>0.24</v>
      </c>
      <c r="G27" s="1">
        <v>125.96</v>
      </c>
      <c r="H27" s="1">
        <v>48.07</v>
      </c>
      <c r="I27" s="1">
        <v>77.89</v>
      </c>
      <c r="J27" s="1">
        <v>18.5</v>
      </c>
      <c r="K27" s="1">
        <v>0</v>
      </c>
      <c r="L27" s="1">
        <v>2.54</v>
      </c>
      <c r="M27" s="1">
        <v>0.83</v>
      </c>
      <c r="N27" s="1">
        <v>0.09</v>
      </c>
      <c r="O27" s="1">
        <v>188.33</v>
      </c>
      <c r="P27" s="1"/>
      <c r="Q27" s="1"/>
      <c r="R27" s="1"/>
    </row>
    <row r="28" spans="1:18" x14ac:dyDescent="0.3">
      <c r="A28" s="18" t="s">
        <v>22</v>
      </c>
      <c r="B28" s="1">
        <v>168.22</v>
      </c>
      <c r="C28" s="1">
        <v>16.95</v>
      </c>
      <c r="D28" s="1">
        <v>14.48</v>
      </c>
      <c r="E28" s="1">
        <v>2.4700000000000002</v>
      </c>
      <c r="F28" s="1">
        <v>31.79</v>
      </c>
      <c r="G28" s="1">
        <v>409.18</v>
      </c>
      <c r="H28" s="1">
        <v>151.49</v>
      </c>
      <c r="I28" s="1">
        <v>257.69</v>
      </c>
      <c r="J28" s="1">
        <v>453.11</v>
      </c>
      <c r="K28" s="1">
        <v>1.68</v>
      </c>
      <c r="L28" s="1">
        <v>13.77</v>
      </c>
      <c r="M28" s="1">
        <v>16.489999999999998</v>
      </c>
      <c r="N28" s="1">
        <v>72.56</v>
      </c>
      <c r="O28" s="1">
        <v>1183.75</v>
      </c>
      <c r="P28" s="13">
        <f>(O28-O29)/O29</f>
        <v>8.8549123883548964E-3</v>
      </c>
      <c r="Q28" s="35">
        <f>O28/$O$77</f>
        <v>4.6211496600551537E-2</v>
      </c>
      <c r="R28" s="1">
        <v>10.39</v>
      </c>
    </row>
    <row r="29" spans="1:18" x14ac:dyDescent="0.3">
      <c r="A29" s="18" t="s">
        <v>11</v>
      </c>
      <c r="B29" s="1">
        <v>189.12</v>
      </c>
      <c r="C29" s="1">
        <v>18.97</v>
      </c>
      <c r="D29" s="1">
        <v>16.690000000000001</v>
      </c>
      <c r="E29" s="1">
        <v>2.2799999999999998</v>
      </c>
      <c r="F29" s="1">
        <v>30.6</v>
      </c>
      <c r="G29" s="1">
        <v>288.33</v>
      </c>
      <c r="H29" s="1">
        <v>95.81</v>
      </c>
      <c r="I29" s="1">
        <v>192.52</v>
      </c>
      <c r="J29" s="1">
        <v>552.16</v>
      </c>
      <c r="K29" s="1">
        <v>1.1299999999999999</v>
      </c>
      <c r="L29" s="1">
        <v>10.56</v>
      </c>
      <c r="M29" s="1">
        <v>17.61</v>
      </c>
      <c r="N29" s="1">
        <v>64.88</v>
      </c>
      <c r="O29" s="1">
        <v>1173.3599999999999</v>
      </c>
      <c r="P29" s="1"/>
      <c r="Q29" s="1"/>
      <c r="R29" s="1"/>
    </row>
    <row r="30" spans="1:18" x14ac:dyDescent="0.3">
      <c r="A30" s="18" t="s">
        <v>23</v>
      </c>
      <c r="B30" s="1">
        <v>-0.08</v>
      </c>
      <c r="C30" s="1">
        <v>0</v>
      </c>
      <c r="D30" s="1">
        <v>0</v>
      </c>
      <c r="E30" s="1">
        <v>0</v>
      </c>
      <c r="F30" s="1">
        <v>0</v>
      </c>
      <c r="G30" s="1">
        <v>0.23</v>
      </c>
      <c r="H30" s="1">
        <v>0.03</v>
      </c>
      <c r="I30" s="1">
        <v>0.21</v>
      </c>
      <c r="J30" s="1">
        <v>4.24</v>
      </c>
      <c r="K30" s="1">
        <v>0</v>
      </c>
      <c r="L30" s="1">
        <v>0</v>
      </c>
      <c r="M30" s="1">
        <v>0</v>
      </c>
      <c r="N30" s="1">
        <v>0</v>
      </c>
      <c r="O30" s="1">
        <v>4.4000000000000004</v>
      </c>
      <c r="P30" s="13">
        <f>(O30-O31)/O31</f>
        <v>-0.51002227171492198</v>
      </c>
      <c r="Q30" s="35">
        <f>O30/$O$77</f>
        <v>1.7176818166202894E-4</v>
      </c>
      <c r="R30" s="1">
        <v>-4.58</v>
      </c>
    </row>
    <row r="31" spans="1:18" x14ac:dyDescent="0.3">
      <c r="A31" s="18" t="s">
        <v>11</v>
      </c>
      <c r="B31" s="1">
        <v>1.1599999999999999</v>
      </c>
      <c r="C31" s="1">
        <v>0</v>
      </c>
      <c r="D31" s="1">
        <v>0</v>
      </c>
      <c r="E31" s="1">
        <v>0</v>
      </c>
      <c r="F31" s="1">
        <v>0</v>
      </c>
      <c r="G31" s="1">
        <v>2.72</v>
      </c>
      <c r="H31" s="1">
        <v>0.51</v>
      </c>
      <c r="I31" s="1">
        <v>2.21</v>
      </c>
      <c r="J31" s="1">
        <v>4.8499999999999996</v>
      </c>
      <c r="K31" s="1">
        <v>0</v>
      </c>
      <c r="L31" s="1">
        <v>0</v>
      </c>
      <c r="M31" s="1">
        <v>0.25</v>
      </c>
      <c r="N31" s="1">
        <v>0</v>
      </c>
      <c r="O31" s="1">
        <v>8.98</v>
      </c>
      <c r="P31" s="1"/>
      <c r="Q31" s="1"/>
      <c r="R31" s="1"/>
    </row>
    <row r="32" spans="1:18" x14ac:dyDescent="0.3">
      <c r="A32" s="18" t="s">
        <v>24</v>
      </c>
      <c r="B32" s="1">
        <v>0.33</v>
      </c>
      <c r="C32" s="1">
        <v>0</v>
      </c>
      <c r="D32" s="1">
        <v>0</v>
      </c>
      <c r="E32" s="1">
        <v>0</v>
      </c>
      <c r="F32" s="1">
        <v>0.1</v>
      </c>
      <c r="G32" s="1">
        <v>3.77</v>
      </c>
      <c r="H32" s="1">
        <v>0.76</v>
      </c>
      <c r="I32" s="1">
        <v>3.01</v>
      </c>
      <c r="J32" s="1">
        <v>0.34</v>
      </c>
      <c r="K32" s="1">
        <v>0</v>
      </c>
      <c r="L32" s="1">
        <v>7.42</v>
      </c>
      <c r="M32" s="1">
        <v>0.03</v>
      </c>
      <c r="N32" s="1">
        <v>0.02</v>
      </c>
      <c r="O32" s="1">
        <v>12.01</v>
      </c>
      <c r="P32" s="13">
        <f>(O32-O33)/O33</f>
        <v>-0.64330264330264342</v>
      </c>
      <c r="Q32" s="35">
        <f>O32/$O$77</f>
        <v>4.6884905949112895E-4</v>
      </c>
      <c r="R32" s="1">
        <v>-21.66</v>
      </c>
    </row>
    <row r="33" spans="1:18" x14ac:dyDescent="0.3">
      <c r="A33" s="18" t="s">
        <v>11</v>
      </c>
      <c r="B33" s="1">
        <v>1.5</v>
      </c>
      <c r="C33" s="1">
        <v>0</v>
      </c>
      <c r="D33" s="1">
        <v>0</v>
      </c>
      <c r="E33" s="1">
        <v>0</v>
      </c>
      <c r="F33" s="1">
        <v>0.12</v>
      </c>
      <c r="G33" s="1">
        <v>22.6</v>
      </c>
      <c r="H33" s="1">
        <v>16.399999999999999</v>
      </c>
      <c r="I33" s="1">
        <v>6.21</v>
      </c>
      <c r="J33" s="1">
        <v>1.75</v>
      </c>
      <c r="K33" s="1">
        <v>0</v>
      </c>
      <c r="L33" s="1">
        <v>7.59</v>
      </c>
      <c r="M33" s="1">
        <v>0.08</v>
      </c>
      <c r="N33" s="1">
        <v>0.02</v>
      </c>
      <c r="O33" s="1">
        <v>33.67</v>
      </c>
      <c r="P33" s="1"/>
      <c r="Q33" s="1"/>
      <c r="R33" s="1"/>
    </row>
    <row r="34" spans="1:18" x14ac:dyDescent="0.3">
      <c r="A34" s="18" t="s">
        <v>25</v>
      </c>
      <c r="B34" s="1">
        <v>384.35</v>
      </c>
      <c r="C34" s="1">
        <v>31.56</v>
      </c>
      <c r="D34" s="1">
        <v>31.36</v>
      </c>
      <c r="E34" s="1">
        <v>0.19</v>
      </c>
      <c r="F34" s="1">
        <v>75.63</v>
      </c>
      <c r="G34" s="1">
        <v>239.15</v>
      </c>
      <c r="H34" s="1">
        <v>103.77</v>
      </c>
      <c r="I34" s="1">
        <v>135.38</v>
      </c>
      <c r="J34" s="1">
        <v>330.69</v>
      </c>
      <c r="K34" s="1">
        <v>13.37</v>
      </c>
      <c r="L34" s="1">
        <v>13.94</v>
      </c>
      <c r="M34" s="1">
        <v>23.87</v>
      </c>
      <c r="N34" s="1">
        <v>12.18</v>
      </c>
      <c r="O34" s="1">
        <v>1124.73</v>
      </c>
      <c r="P34" s="13">
        <f>(O34-O35)/O35</f>
        <v>0.16194716778412552</v>
      </c>
      <c r="Q34" s="35">
        <f>O34/$O$77</f>
        <v>4.3907460672894048E-2</v>
      </c>
      <c r="R34" s="1">
        <v>156.76</v>
      </c>
    </row>
    <row r="35" spans="1:18" x14ac:dyDescent="0.3">
      <c r="A35" s="18" t="s">
        <v>11</v>
      </c>
      <c r="B35" s="1">
        <v>362.2</v>
      </c>
      <c r="C35" s="1">
        <v>31.7</v>
      </c>
      <c r="D35" s="1">
        <v>31.34</v>
      </c>
      <c r="E35" s="1">
        <v>0.35</v>
      </c>
      <c r="F35" s="1">
        <v>43.37</v>
      </c>
      <c r="G35" s="1">
        <v>220.03</v>
      </c>
      <c r="H35" s="1">
        <v>113.99</v>
      </c>
      <c r="I35" s="1">
        <v>106.05</v>
      </c>
      <c r="J35" s="1">
        <v>228.19</v>
      </c>
      <c r="K35" s="1">
        <v>13.94</v>
      </c>
      <c r="L35" s="1">
        <v>11.78</v>
      </c>
      <c r="M35" s="1">
        <v>18.62</v>
      </c>
      <c r="N35" s="1">
        <v>38.14</v>
      </c>
      <c r="O35" s="1">
        <v>967.97</v>
      </c>
      <c r="P35" s="1"/>
      <c r="Q35" s="1"/>
      <c r="R35" s="1"/>
    </row>
    <row r="36" spans="1:18" x14ac:dyDescent="0.3">
      <c r="A36" s="18" t="s">
        <v>26</v>
      </c>
      <c r="B36" s="1">
        <v>101.07</v>
      </c>
      <c r="C36" s="1">
        <v>10.42</v>
      </c>
      <c r="D36" s="1">
        <v>10.42</v>
      </c>
      <c r="E36" s="1">
        <v>0</v>
      </c>
      <c r="F36" s="1">
        <v>6.12</v>
      </c>
      <c r="G36" s="1">
        <v>152.68</v>
      </c>
      <c r="H36" s="1">
        <v>71.64</v>
      </c>
      <c r="I36" s="1">
        <v>81.040000000000006</v>
      </c>
      <c r="J36" s="1">
        <v>53.16</v>
      </c>
      <c r="K36" s="1">
        <v>0</v>
      </c>
      <c r="L36" s="1">
        <v>2.17</v>
      </c>
      <c r="M36" s="1">
        <v>7.38</v>
      </c>
      <c r="N36" s="1">
        <v>0.95</v>
      </c>
      <c r="O36" s="1">
        <v>333.95</v>
      </c>
      <c r="P36" s="13">
        <f>(O36-O37)/O37</f>
        <v>0.23206050544180032</v>
      </c>
      <c r="Q36" s="35">
        <f>O36/$O$77</f>
        <v>1.3036814605916946E-2</v>
      </c>
      <c r="R36" s="1">
        <v>62.9</v>
      </c>
    </row>
    <row r="37" spans="1:18" x14ac:dyDescent="0.3">
      <c r="A37" s="18" t="s">
        <v>11</v>
      </c>
      <c r="B37" s="1">
        <v>64.77</v>
      </c>
      <c r="C37" s="1">
        <v>9.24</v>
      </c>
      <c r="D37" s="1">
        <v>9.24</v>
      </c>
      <c r="E37" s="1">
        <v>0</v>
      </c>
      <c r="F37" s="1">
        <v>6.79</v>
      </c>
      <c r="G37" s="1">
        <v>133.99</v>
      </c>
      <c r="H37" s="1">
        <v>60.73</v>
      </c>
      <c r="I37" s="1">
        <v>73.260000000000005</v>
      </c>
      <c r="J37" s="1">
        <v>45.56</v>
      </c>
      <c r="K37" s="1">
        <v>0</v>
      </c>
      <c r="L37" s="1">
        <v>1.65</v>
      </c>
      <c r="M37" s="1">
        <v>7.36</v>
      </c>
      <c r="N37" s="1">
        <v>1.69</v>
      </c>
      <c r="O37" s="1">
        <v>271.05</v>
      </c>
      <c r="P37" s="1"/>
      <c r="Q37" s="1"/>
      <c r="R37" s="1"/>
    </row>
    <row r="38" spans="1:18" x14ac:dyDescent="0.3">
      <c r="A38" s="18" t="s">
        <v>27</v>
      </c>
      <c r="B38" s="1">
        <v>183.19</v>
      </c>
      <c r="C38" s="1">
        <v>11.14</v>
      </c>
      <c r="D38" s="1">
        <v>11.14</v>
      </c>
      <c r="E38" s="1">
        <v>0</v>
      </c>
      <c r="F38" s="1">
        <v>7.93</v>
      </c>
      <c r="G38" s="1">
        <v>137.56</v>
      </c>
      <c r="H38" s="1">
        <v>64.58</v>
      </c>
      <c r="I38" s="1">
        <v>72.98</v>
      </c>
      <c r="J38" s="1">
        <v>185.35</v>
      </c>
      <c r="K38" s="1">
        <v>0</v>
      </c>
      <c r="L38" s="1">
        <v>34.6</v>
      </c>
      <c r="M38" s="1">
        <v>45.37</v>
      </c>
      <c r="N38" s="1">
        <v>17.690000000000001</v>
      </c>
      <c r="O38" s="1">
        <v>622.83000000000004</v>
      </c>
      <c r="P38" s="13">
        <f>(O38-O39)/O39</f>
        <v>4.30392041933918E-2</v>
      </c>
      <c r="Q38" s="35">
        <f>O38/$O$77</f>
        <v>2.4314176496491247E-2</v>
      </c>
      <c r="R38" s="1">
        <v>25.7</v>
      </c>
    </row>
    <row r="39" spans="1:18" x14ac:dyDescent="0.3">
      <c r="A39" s="18" t="s">
        <v>11</v>
      </c>
      <c r="B39" s="1">
        <v>195.87</v>
      </c>
      <c r="C39" s="1">
        <v>14.2</v>
      </c>
      <c r="D39" s="1">
        <v>14.2</v>
      </c>
      <c r="E39" s="1">
        <v>0</v>
      </c>
      <c r="F39" s="1">
        <v>6.25</v>
      </c>
      <c r="G39" s="1">
        <v>198.44</v>
      </c>
      <c r="H39" s="1">
        <v>94.98</v>
      </c>
      <c r="I39" s="1">
        <v>103.47</v>
      </c>
      <c r="J39" s="1">
        <v>112.58</v>
      </c>
      <c r="K39" s="1">
        <v>0</v>
      </c>
      <c r="L39" s="1">
        <v>6.12</v>
      </c>
      <c r="M39" s="1">
        <v>39.450000000000003</v>
      </c>
      <c r="N39" s="1">
        <v>24.21</v>
      </c>
      <c r="O39" s="1">
        <v>597.13</v>
      </c>
      <c r="P39" s="1"/>
      <c r="Q39" s="1"/>
      <c r="R39" s="1"/>
    </row>
    <row r="40" spans="1:18" x14ac:dyDescent="0.3">
      <c r="A40" s="18" t="s">
        <v>28</v>
      </c>
      <c r="B40" s="1">
        <v>8.82</v>
      </c>
      <c r="C40" s="1">
        <v>0.5</v>
      </c>
      <c r="D40" s="1">
        <v>0.5</v>
      </c>
      <c r="E40" s="1">
        <v>0</v>
      </c>
      <c r="F40" s="1">
        <v>1.63</v>
      </c>
      <c r="G40" s="1">
        <v>137.47999999999999</v>
      </c>
      <c r="H40" s="1">
        <v>30.69</v>
      </c>
      <c r="I40" s="1">
        <v>106.79</v>
      </c>
      <c r="J40" s="1">
        <v>0.34</v>
      </c>
      <c r="K40" s="1">
        <v>0</v>
      </c>
      <c r="L40" s="1">
        <v>0.48</v>
      </c>
      <c r="M40" s="1">
        <v>6.32</v>
      </c>
      <c r="N40" s="1">
        <v>0.83</v>
      </c>
      <c r="O40" s="1">
        <v>156.4</v>
      </c>
      <c r="P40" s="13">
        <f>(O40-O41)/O41</f>
        <v>0.44774599648245861</v>
      </c>
      <c r="Q40" s="35">
        <f>O40/$O$77</f>
        <v>6.105578093623029E-3</v>
      </c>
      <c r="R40" s="1">
        <v>48.37</v>
      </c>
    </row>
    <row r="41" spans="1:18" x14ac:dyDescent="0.3">
      <c r="A41" s="18" t="s">
        <v>11</v>
      </c>
      <c r="B41" s="1">
        <v>6.16</v>
      </c>
      <c r="C41" s="1">
        <v>0.21</v>
      </c>
      <c r="D41" s="1">
        <v>0.21</v>
      </c>
      <c r="E41" s="1">
        <v>0</v>
      </c>
      <c r="F41" s="1">
        <v>1.03</v>
      </c>
      <c r="G41" s="1">
        <v>97.58</v>
      </c>
      <c r="H41" s="1">
        <v>20.32</v>
      </c>
      <c r="I41" s="1">
        <v>77.25</v>
      </c>
      <c r="J41" s="1">
        <v>0</v>
      </c>
      <c r="K41" s="1">
        <v>0</v>
      </c>
      <c r="L41" s="1">
        <v>0.55000000000000004</v>
      </c>
      <c r="M41" s="1">
        <v>1.65</v>
      </c>
      <c r="N41" s="1">
        <v>0.86</v>
      </c>
      <c r="O41" s="1">
        <v>108.03</v>
      </c>
      <c r="P41" s="1"/>
      <c r="Q41" s="1"/>
      <c r="R41" s="1"/>
    </row>
    <row r="42" spans="1:18" x14ac:dyDescent="0.3">
      <c r="A42" s="18" t="s">
        <v>29</v>
      </c>
      <c r="B42" s="1">
        <v>493</v>
      </c>
      <c r="C42" s="1">
        <v>96.97</v>
      </c>
      <c r="D42" s="1">
        <v>96.97</v>
      </c>
      <c r="E42" s="1">
        <v>0</v>
      </c>
      <c r="F42" s="1">
        <v>21.27</v>
      </c>
      <c r="G42" s="1">
        <v>567.62</v>
      </c>
      <c r="H42" s="1">
        <v>236.16</v>
      </c>
      <c r="I42" s="1">
        <v>331.46</v>
      </c>
      <c r="J42" s="1">
        <v>228.26</v>
      </c>
      <c r="K42" s="1">
        <v>2.99</v>
      </c>
      <c r="L42" s="1">
        <v>102.67</v>
      </c>
      <c r="M42" s="1">
        <v>22.9</v>
      </c>
      <c r="N42" s="1">
        <v>27.24</v>
      </c>
      <c r="O42" s="1">
        <v>1562.92</v>
      </c>
      <c r="P42" s="13">
        <f>(O42-O43)/O43</f>
        <v>0.35476097603259216</v>
      </c>
      <c r="Q42" s="35">
        <f>O42/$O$77</f>
        <v>6.1013619655276879E-2</v>
      </c>
      <c r="R42" s="1">
        <v>409.27</v>
      </c>
    </row>
    <row r="43" spans="1:18" x14ac:dyDescent="0.3">
      <c r="A43" s="18" t="s">
        <v>11</v>
      </c>
      <c r="B43" s="1">
        <v>341.33</v>
      </c>
      <c r="C43" s="1">
        <v>90.13</v>
      </c>
      <c r="D43" s="1">
        <v>90.13</v>
      </c>
      <c r="E43" s="1">
        <v>0</v>
      </c>
      <c r="F43" s="1">
        <v>13.37</v>
      </c>
      <c r="G43" s="1">
        <v>386.9</v>
      </c>
      <c r="H43" s="1">
        <v>178.96</v>
      </c>
      <c r="I43" s="1">
        <v>207.94</v>
      </c>
      <c r="J43" s="1">
        <v>163.58000000000001</v>
      </c>
      <c r="K43" s="1">
        <v>16.03</v>
      </c>
      <c r="L43" s="1">
        <v>73.760000000000005</v>
      </c>
      <c r="M43" s="1">
        <v>19.89</v>
      </c>
      <c r="N43" s="1">
        <v>48.66</v>
      </c>
      <c r="O43" s="1">
        <v>1153.6500000000001</v>
      </c>
      <c r="P43" s="1"/>
      <c r="Q43" s="1"/>
      <c r="R43" s="1"/>
    </row>
    <row r="44" spans="1:18" x14ac:dyDescent="0.3">
      <c r="A44" s="18" t="s">
        <v>30</v>
      </c>
      <c r="B44" s="1">
        <v>802.69</v>
      </c>
      <c r="C44" s="1">
        <v>133.01</v>
      </c>
      <c r="D44" s="1">
        <v>58.75</v>
      </c>
      <c r="E44" s="1">
        <v>74.260000000000005</v>
      </c>
      <c r="F44" s="1">
        <v>169.44</v>
      </c>
      <c r="G44" s="1">
        <v>650.01</v>
      </c>
      <c r="H44" s="1">
        <v>251.68</v>
      </c>
      <c r="I44" s="1">
        <v>398.34</v>
      </c>
      <c r="J44" s="1">
        <v>2954.22</v>
      </c>
      <c r="K44" s="1">
        <v>62.29</v>
      </c>
      <c r="L44" s="1">
        <v>43.68</v>
      </c>
      <c r="M44" s="1">
        <v>44.63</v>
      </c>
      <c r="N44" s="1">
        <v>200.22</v>
      </c>
      <c r="O44" s="1">
        <v>5060.2</v>
      </c>
      <c r="P44" s="13">
        <f>(O44-O45)/O45</f>
        <v>0.10397699629767806</v>
      </c>
      <c r="Q44" s="35">
        <f>O44/$O$77</f>
        <v>0.19754121655595427</v>
      </c>
      <c r="R44" s="1">
        <v>476.59</v>
      </c>
    </row>
    <row r="45" spans="1:18" x14ac:dyDescent="0.3">
      <c r="A45" s="18" t="s">
        <v>11</v>
      </c>
      <c r="B45" s="1">
        <v>786.74</v>
      </c>
      <c r="C45" s="1">
        <v>112.73</v>
      </c>
      <c r="D45" s="1">
        <v>63.29</v>
      </c>
      <c r="E45" s="1">
        <v>49.44</v>
      </c>
      <c r="F45" s="1">
        <v>73.61</v>
      </c>
      <c r="G45" s="1">
        <v>550.61</v>
      </c>
      <c r="H45" s="1">
        <v>194.4</v>
      </c>
      <c r="I45" s="1">
        <v>356.21</v>
      </c>
      <c r="J45" s="1">
        <v>2778.81</v>
      </c>
      <c r="K45" s="1">
        <v>47.61</v>
      </c>
      <c r="L45" s="1">
        <v>33.479999999999997</v>
      </c>
      <c r="M45" s="1">
        <v>50.79</v>
      </c>
      <c r="N45" s="1">
        <v>149.22999999999999</v>
      </c>
      <c r="O45" s="1">
        <v>4583.6099999999997</v>
      </c>
      <c r="P45" s="1"/>
      <c r="Q45" s="1"/>
      <c r="R45" s="1"/>
    </row>
    <row r="46" spans="1:18" x14ac:dyDescent="0.3">
      <c r="A46" s="18" t="s">
        <v>31</v>
      </c>
      <c r="B46" s="1">
        <v>286.12</v>
      </c>
      <c r="C46" s="1">
        <v>52.71</v>
      </c>
      <c r="D46" s="1">
        <v>32.049999999999997</v>
      </c>
      <c r="E46" s="1">
        <v>20.66</v>
      </c>
      <c r="F46" s="1">
        <v>45.93</v>
      </c>
      <c r="G46" s="1">
        <v>259.38</v>
      </c>
      <c r="H46" s="1">
        <v>78.650000000000006</v>
      </c>
      <c r="I46" s="1">
        <v>180.73</v>
      </c>
      <c r="J46" s="1">
        <v>646.23</v>
      </c>
      <c r="K46" s="1">
        <v>4.63</v>
      </c>
      <c r="L46" s="1">
        <v>13.26</v>
      </c>
      <c r="M46" s="1">
        <v>184.66</v>
      </c>
      <c r="N46" s="1">
        <v>42.59</v>
      </c>
      <c r="O46" s="1">
        <v>1535.51</v>
      </c>
      <c r="P46" s="13">
        <f>(O46-O47)/O47</f>
        <v>0.18833726734512238</v>
      </c>
      <c r="Q46" s="35">
        <f>O46/$O$77</f>
        <v>5.9943581959968649E-2</v>
      </c>
      <c r="R46" s="1">
        <v>243.36</v>
      </c>
    </row>
    <row r="47" spans="1:18" x14ac:dyDescent="0.3">
      <c r="A47" s="18" t="s">
        <v>11</v>
      </c>
      <c r="B47" s="1">
        <v>314.13</v>
      </c>
      <c r="C47" s="1">
        <v>56.5</v>
      </c>
      <c r="D47" s="1">
        <v>36.78</v>
      </c>
      <c r="E47" s="1">
        <v>19.72</v>
      </c>
      <c r="F47" s="1">
        <v>33.08</v>
      </c>
      <c r="G47" s="1">
        <v>210.1</v>
      </c>
      <c r="H47" s="1">
        <v>56.34</v>
      </c>
      <c r="I47" s="1">
        <v>153.76</v>
      </c>
      <c r="J47" s="1">
        <v>607.04999999999995</v>
      </c>
      <c r="K47" s="1">
        <v>2.99</v>
      </c>
      <c r="L47" s="1">
        <v>10.53</v>
      </c>
      <c r="M47" s="1">
        <v>22.49</v>
      </c>
      <c r="N47" s="1">
        <v>35.28</v>
      </c>
      <c r="O47" s="1">
        <v>1292.1500000000001</v>
      </c>
      <c r="P47" s="1"/>
      <c r="Q47" s="1"/>
      <c r="R47" s="1"/>
    </row>
    <row r="48" spans="1:18" x14ac:dyDescent="0.3">
      <c r="A48" s="18" t="s">
        <v>32</v>
      </c>
      <c r="B48" s="1">
        <v>195.76</v>
      </c>
      <c r="C48" s="1">
        <v>29.69</v>
      </c>
      <c r="D48" s="1">
        <v>23.97</v>
      </c>
      <c r="E48" s="1">
        <v>5.72</v>
      </c>
      <c r="F48" s="1">
        <v>38.6</v>
      </c>
      <c r="G48" s="1">
        <v>423.6</v>
      </c>
      <c r="H48" s="1">
        <v>126.34</v>
      </c>
      <c r="I48" s="1">
        <v>297.26</v>
      </c>
      <c r="J48" s="1">
        <v>1036.71</v>
      </c>
      <c r="K48" s="1">
        <v>8.3699999999999992</v>
      </c>
      <c r="L48" s="1">
        <v>20.91</v>
      </c>
      <c r="M48" s="1">
        <v>25.32</v>
      </c>
      <c r="N48" s="1">
        <v>43.45</v>
      </c>
      <c r="O48" s="1">
        <v>1822.41</v>
      </c>
      <c r="P48" s="13">
        <f>(O48-O49)/O49</f>
        <v>0.12026973862155456</v>
      </c>
      <c r="Q48" s="35">
        <f>O48/$O$77</f>
        <v>7.1143648168795037E-2</v>
      </c>
      <c r="R48" s="1">
        <v>195.65</v>
      </c>
    </row>
    <row r="49" spans="1:18" x14ac:dyDescent="0.3">
      <c r="A49" s="18" t="s">
        <v>11</v>
      </c>
      <c r="B49" s="1">
        <v>222.29</v>
      </c>
      <c r="C49" s="1">
        <v>35.229999999999997</v>
      </c>
      <c r="D49" s="1">
        <v>27.16</v>
      </c>
      <c r="E49" s="1">
        <v>8.07</v>
      </c>
      <c r="F49" s="1">
        <v>31.63</v>
      </c>
      <c r="G49" s="1">
        <v>354.6</v>
      </c>
      <c r="H49" s="1">
        <v>101.22</v>
      </c>
      <c r="I49" s="1">
        <v>253.38</v>
      </c>
      <c r="J49" s="1">
        <v>843.34</v>
      </c>
      <c r="K49" s="1">
        <v>2.58</v>
      </c>
      <c r="L49" s="1">
        <v>15.17</v>
      </c>
      <c r="M49" s="1">
        <v>62.5</v>
      </c>
      <c r="N49" s="1">
        <v>59.42</v>
      </c>
      <c r="O49" s="1">
        <v>1626.76</v>
      </c>
      <c r="P49" s="1"/>
      <c r="Q49" s="1"/>
      <c r="R49" s="1"/>
    </row>
    <row r="50" spans="1:18" x14ac:dyDescent="0.3">
      <c r="A50" s="18" t="s">
        <v>33</v>
      </c>
      <c r="B50" s="1">
        <v>60.07</v>
      </c>
      <c r="C50" s="1">
        <v>5.92</v>
      </c>
      <c r="D50" s="1">
        <v>3.59</v>
      </c>
      <c r="E50" s="1">
        <v>2.33</v>
      </c>
      <c r="F50" s="1">
        <v>1.46</v>
      </c>
      <c r="G50" s="1">
        <v>109.62</v>
      </c>
      <c r="H50" s="1">
        <v>50.35</v>
      </c>
      <c r="I50" s="1">
        <v>59.27</v>
      </c>
      <c r="J50" s="1">
        <v>78.010000000000005</v>
      </c>
      <c r="K50" s="1">
        <v>0</v>
      </c>
      <c r="L50" s="1">
        <v>2.77</v>
      </c>
      <c r="M50" s="1">
        <v>33.090000000000003</v>
      </c>
      <c r="N50" s="1">
        <v>60.29</v>
      </c>
      <c r="O50" s="1">
        <v>351.23</v>
      </c>
      <c r="P50" s="13">
        <f>(O50-O51)/O51</f>
        <v>0.32544624325446248</v>
      </c>
      <c r="Q50" s="35">
        <f>O50/$O$77</f>
        <v>1.3711395101171461E-2</v>
      </c>
      <c r="R50" s="1">
        <v>86.24</v>
      </c>
    </row>
    <row r="51" spans="1:18" x14ac:dyDescent="0.3">
      <c r="A51" s="18" t="s">
        <v>11</v>
      </c>
      <c r="B51" s="1">
        <v>55.08</v>
      </c>
      <c r="C51" s="1">
        <v>3.21</v>
      </c>
      <c r="D51" s="1">
        <v>2.4</v>
      </c>
      <c r="E51" s="1">
        <v>0.81</v>
      </c>
      <c r="F51" s="1">
        <v>0.67</v>
      </c>
      <c r="G51" s="1">
        <v>108.26</v>
      </c>
      <c r="H51" s="1">
        <v>61.43</v>
      </c>
      <c r="I51" s="1">
        <v>46.83</v>
      </c>
      <c r="J51" s="1">
        <v>55.08</v>
      </c>
      <c r="K51" s="1">
        <v>0</v>
      </c>
      <c r="L51" s="1">
        <v>5</v>
      </c>
      <c r="M51" s="1">
        <v>32.130000000000003</v>
      </c>
      <c r="N51" s="1">
        <v>5.56</v>
      </c>
      <c r="O51" s="1">
        <v>264.99</v>
      </c>
      <c r="P51" s="1"/>
      <c r="Q51" s="1"/>
      <c r="R51" s="1"/>
    </row>
    <row r="52" spans="1:18" x14ac:dyDescent="0.3">
      <c r="A52" s="20" t="s">
        <v>34</v>
      </c>
      <c r="B52" s="6">
        <f>B50+B48+B46+B44+B42+B40+B38+B36+B34+B32+B30+B28+B26+B24+B22+B20+B18+B16+B14+B12+B10+B8+B6+B4</f>
        <v>4975.66</v>
      </c>
      <c r="C52" s="6">
        <f t="shared" ref="C52:O52" si="0">C50+C48+C46+C44+C42+C40+C38+C36+C34+C32+C30+C28+C26+C24+C22+C20+C18+C16+C14+C12+C10+C8+C6+C4</f>
        <v>741.6099999999999</v>
      </c>
      <c r="D52" s="6">
        <f t="shared" si="0"/>
        <v>626.19999999999993</v>
      </c>
      <c r="E52" s="6">
        <f t="shared" si="0"/>
        <v>115.41</v>
      </c>
      <c r="F52" s="6">
        <f t="shared" si="0"/>
        <v>690.72</v>
      </c>
      <c r="G52" s="6">
        <f t="shared" si="0"/>
        <v>5984.9699999999993</v>
      </c>
      <c r="H52" s="6">
        <f t="shared" si="0"/>
        <v>2483.0099999999998</v>
      </c>
      <c r="I52" s="6">
        <f t="shared" si="0"/>
        <v>3501.9599999999996</v>
      </c>
      <c r="J52" s="6">
        <f t="shared" si="0"/>
        <v>8721.43</v>
      </c>
      <c r="K52" s="6">
        <f t="shared" si="0"/>
        <v>127.61</v>
      </c>
      <c r="L52" s="6">
        <f t="shared" si="0"/>
        <v>622.47</v>
      </c>
      <c r="M52" s="6">
        <f t="shared" si="0"/>
        <v>646.63</v>
      </c>
      <c r="N52" s="6">
        <f t="shared" si="0"/>
        <v>835.71999999999991</v>
      </c>
      <c r="O52" s="6">
        <f t="shared" si="0"/>
        <v>23346.82</v>
      </c>
      <c r="P52" s="12">
        <f>(O52-O53)/O53</f>
        <v>0.1877984527517432</v>
      </c>
      <c r="Q52" s="12">
        <f>O52/$O$77</f>
        <v>0.91141836795242959</v>
      </c>
      <c r="R52" s="6">
        <v>3691.28</v>
      </c>
    </row>
    <row r="53" spans="1:18" x14ac:dyDescent="0.3">
      <c r="A53" s="18" t="s">
        <v>35</v>
      </c>
      <c r="B53" s="1">
        <f>B51+B49+B47+B45+B43+B41+B39+B37+B35+B33+B31+B29+B27+B25+B23+B21+B19+B17+B15+B13+B11+B9+B7+B5</f>
        <v>4645.46</v>
      </c>
      <c r="C53" s="1">
        <f t="shared" ref="C53:O53" si="1">C51+C49+C47+C45+C43+C41+C39+C37+C35+C33+C31+C29+C27+C25+C23+C21+C19+C17+C15+C13+C11+C9+C7+C5</f>
        <v>700.54</v>
      </c>
      <c r="D53" s="1">
        <f t="shared" si="1"/>
        <v>601.78000000000009</v>
      </c>
      <c r="E53" s="1">
        <f t="shared" si="1"/>
        <v>98.749999999999986</v>
      </c>
      <c r="F53" s="1">
        <f t="shared" si="1"/>
        <v>402.8</v>
      </c>
      <c r="G53" s="1">
        <f t="shared" si="1"/>
        <v>4866.2199999999993</v>
      </c>
      <c r="H53" s="1">
        <f t="shared" si="1"/>
        <v>2008.1100000000004</v>
      </c>
      <c r="I53" s="1">
        <f t="shared" si="1"/>
        <v>2858.13</v>
      </c>
      <c r="J53" s="1">
        <f t="shared" si="1"/>
        <v>7202.66</v>
      </c>
      <c r="K53" s="1">
        <f t="shared" si="1"/>
        <v>117.05999999999999</v>
      </c>
      <c r="L53" s="1">
        <f t="shared" si="1"/>
        <v>601.30000000000007</v>
      </c>
      <c r="M53" s="1">
        <f t="shared" si="1"/>
        <v>475.41</v>
      </c>
      <c r="N53" s="1">
        <f t="shared" si="1"/>
        <v>644.07999999999981</v>
      </c>
      <c r="O53" s="1">
        <f t="shared" si="1"/>
        <v>19655.54</v>
      </c>
      <c r="P53" s="1"/>
      <c r="Q53" s="1"/>
      <c r="R53" s="1"/>
    </row>
    <row r="54" spans="1:18" ht="15" thickBot="1" x14ac:dyDescent="0.35">
      <c r="A54" s="33" t="s">
        <v>36</v>
      </c>
      <c r="B54" s="8">
        <v>7.88</v>
      </c>
      <c r="C54" s="8">
        <v>6.32</v>
      </c>
      <c r="D54" s="8">
        <v>4.55</v>
      </c>
      <c r="E54" s="8">
        <v>17.07</v>
      </c>
      <c r="F54" s="8">
        <v>77.040000000000006</v>
      </c>
      <c r="G54" s="8">
        <v>21.8</v>
      </c>
      <c r="H54" s="8">
        <v>21.92</v>
      </c>
      <c r="I54" s="8">
        <v>21.71</v>
      </c>
      <c r="J54" s="8">
        <v>24.33</v>
      </c>
      <c r="K54" s="8">
        <v>8.6300000000000008</v>
      </c>
      <c r="L54" s="8">
        <v>3.04</v>
      </c>
      <c r="M54" s="8">
        <v>37.65</v>
      </c>
      <c r="N54" s="8">
        <v>31.76</v>
      </c>
      <c r="O54" s="8">
        <v>19.920000000000002</v>
      </c>
      <c r="P54" s="8"/>
      <c r="Q54" s="8"/>
      <c r="R54" s="8"/>
    </row>
    <row r="55" spans="1:18" x14ac:dyDescent="0.3">
      <c r="A55" s="15" t="s">
        <v>37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7"/>
    </row>
    <row r="56" spans="1:18" x14ac:dyDescent="0.3">
      <c r="A56" s="18" t="s">
        <v>38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349.83</v>
      </c>
      <c r="K56" s="1">
        <v>0</v>
      </c>
      <c r="L56" s="1">
        <v>0</v>
      </c>
      <c r="M56" s="1">
        <v>6.29</v>
      </c>
      <c r="N56" s="1">
        <v>0</v>
      </c>
      <c r="O56" s="1">
        <v>356.12</v>
      </c>
      <c r="P56" s="13">
        <f>(O56-O57)/O57</f>
        <v>0.51688886995783101</v>
      </c>
      <c r="Q56" s="35">
        <f>O56/$O$77</f>
        <v>1.3902292012154942E-2</v>
      </c>
      <c r="R56" s="19">
        <v>121.35</v>
      </c>
    </row>
    <row r="57" spans="1:18" x14ac:dyDescent="0.3">
      <c r="A57" s="18" t="s">
        <v>11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229.44</v>
      </c>
      <c r="K57" s="1">
        <v>0</v>
      </c>
      <c r="L57" s="1">
        <v>0</v>
      </c>
      <c r="M57" s="1">
        <v>5.33</v>
      </c>
      <c r="N57" s="1">
        <v>0</v>
      </c>
      <c r="O57" s="1">
        <v>234.77</v>
      </c>
      <c r="P57" s="1"/>
      <c r="Q57" s="1"/>
      <c r="R57" s="19"/>
    </row>
    <row r="58" spans="1:18" x14ac:dyDescent="0.3">
      <c r="A58" s="18" t="s">
        <v>39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239.62</v>
      </c>
      <c r="K58" s="1">
        <v>0</v>
      </c>
      <c r="L58" s="1">
        <v>0</v>
      </c>
      <c r="M58" s="1">
        <v>21.75</v>
      </c>
      <c r="N58" s="1">
        <v>0</v>
      </c>
      <c r="O58" s="1">
        <v>261.37</v>
      </c>
      <c r="P58" s="13">
        <f>(O58-O59)/O59</f>
        <v>0.45480351775576094</v>
      </c>
      <c r="Q58" s="35">
        <f>O58/$O$77</f>
        <v>1.0203420372955569E-2</v>
      </c>
      <c r="R58" s="19">
        <v>81.709999999999994</v>
      </c>
    </row>
    <row r="59" spans="1:18" x14ac:dyDescent="0.3">
      <c r="A59" s="18" t="s">
        <v>11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169.83</v>
      </c>
      <c r="K59" s="1">
        <v>0</v>
      </c>
      <c r="L59" s="1">
        <v>0</v>
      </c>
      <c r="M59" s="1">
        <v>9.83</v>
      </c>
      <c r="N59" s="1">
        <v>0</v>
      </c>
      <c r="O59" s="1">
        <v>179.66</v>
      </c>
      <c r="P59" s="1"/>
      <c r="Q59" s="1"/>
      <c r="R59" s="19"/>
    </row>
    <row r="60" spans="1:18" x14ac:dyDescent="0.3">
      <c r="A60" s="18" t="s">
        <v>40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489.66</v>
      </c>
      <c r="K60" s="1">
        <v>0</v>
      </c>
      <c r="L60" s="1">
        <v>0</v>
      </c>
      <c r="M60" s="1">
        <v>17.41</v>
      </c>
      <c r="N60" s="1">
        <v>0</v>
      </c>
      <c r="O60" s="1">
        <v>507.07</v>
      </c>
      <c r="P60" s="13">
        <f>(O60-O61)/O61</f>
        <v>0.37544078554765897</v>
      </c>
      <c r="Q60" s="35">
        <f>O60/$O$77</f>
        <v>1.9795111789855685E-2</v>
      </c>
      <c r="R60" s="19">
        <v>138.41</v>
      </c>
    </row>
    <row r="61" spans="1:18" x14ac:dyDescent="0.3">
      <c r="A61" s="18" t="s">
        <v>11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336.01</v>
      </c>
      <c r="K61" s="1">
        <v>0</v>
      </c>
      <c r="L61" s="1">
        <v>0</v>
      </c>
      <c r="M61" s="1">
        <v>32.65</v>
      </c>
      <c r="N61" s="1">
        <v>0</v>
      </c>
      <c r="O61" s="1">
        <v>368.66</v>
      </c>
      <c r="P61" s="1"/>
      <c r="Q61" s="1"/>
      <c r="R61" s="19"/>
    </row>
    <row r="62" spans="1:18" x14ac:dyDescent="0.3">
      <c r="A62" s="18" t="s">
        <v>41</v>
      </c>
      <c r="B62" s="1">
        <v>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134.22999999999999</v>
      </c>
      <c r="K62" s="1">
        <v>0</v>
      </c>
      <c r="L62" s="1">
        <v>0</v>
      </c>
      <c r="M62" s="1">
        <v>2.13</v>
      </c>
      <c r="N62" s="1">
        <v>0</v>
      </c>
      <c r="O62" s="1">
        <v>136.36000000000001</v>
      </c>
      <c r="P62" s="13">
        <f>(O62-O63)/O63</f>
        <v>0.23963636363636376</v>
      </c>
      <c r="Q62" s="35">
        <f>O62/$O$77</f>
        <v>5.3232521025986974E-3</v>
      </c>
      <c r="R62" s="19">
        <v>26.36</v>
      </c>
    </row>
    <row r="63" spans="1:18" x14ac:dyDescent="0.3">
      <c r="A63" s="18" t="s">
        <v>11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108.71</v>
      </c>
      <c r="K63" s="1">
        <v>0</v>
      </c>
      <c r="L63" s="1">
        <v>0</v>
      </c>
      <c r="M63" s="1">
        <v>1.29</v>
      </c>
      <c r="N63" s="1">
        <v>0</v>
      </c>
      <c r="O63" s="1">
        <v>110</v>
      </c>
      <c r="P63" s="1"/>
      <c r="Q63" s="1"/>
      <c r="R63" s="19"/>
    </row>
    <row r="64" spans="1:18" x14ac:dyDescent="0.3">
      <c r="A64" s="18" t="s">
        <v>42</v>
      </c>
      <c r="B64" s="1">
        <v>0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812.72</v>
      </c>
      <c r="K64" s="1">
        <v>0</v>
      </c>
      <c r="L64" s="1">
        <v>0</v>
      </c>
      <c r="M64" s="1">
        <v>10.53</v>
      </c>
      <c r="N64" s="1">
        <v>0</v>
      </c>
      <c r="O64" s="1">
        <v>823.25</v>
      </c>
      <c r="P64" s="13">
        <f>(O64-O65)/O65</f>
        <v>0.25018982536066819</v>
      </c>
      <c r="Q64" s="35">
        <f>O64/$O$77</f>
        <v>3.2138217171196665E-2</v>
      </c>
      <c r="R64" s="19">
        <v>164.75</v>
      </c>
    </row>
    <row r="65" spans="1:18" x14ac:dyDescent="0.3">
      <c r="A65" s="18" t="s">
        <v>11</v>
      </c>
      <c r="B65" s="1">
        <v>0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650.16</v>
      </c>
      <c r="K65" s="1">
        <v>0</v>
      </c>
      <c r="L65" s="1">
        <v>0</v>
      </c>
      <c r="M65" s="1">
        <v>8.34</v>
      </c>
      <c r="N65" s="1">
        <v>0</v>
      </c>
      <c r="O65" s="1">
        <v>658.5</v>
      </c>
      <c r="P65" s="1"/>
      <c r="Q65" s="1"/>
      <c r="R65" s="19"/>
    </row>
    <row r="66" spans="1:18" x14ac:dyDescent="0.3">
      <c r="A66" s="20" t="s">
        <v>43</v>
      </c>
      <c r="B66" s="6">
        <f t="shared" ref="B66:O67" si="2">B56+B58+B60+B62+B64</f>
        <v>0</v>
      </c>
      <c r="C66" s="6">
        <f t="shared" si="2"/>
        <v>0</v>
      </c>
      <c r="D66" s="6">
        <f t="shared" si="2"/>
        <v>0</v>
      </c>
      <c r="E66" s="6">
        <f t="shared" si="2"/>
        <v>0</v>
      </c>
      <c r="F66" s="6">
        <f t="shared" si="2"/>
        <v>0</v>
      </c>
      <c r="G66" s="6">
        <f t="shared" si="2"/>
        <v>0</v>
      </c>
      <c r="H66" s="6">
        <f t="shared" si="2"/>
        <v>0</v>
      </c>
      <c r="I66" s="6">
        <f t="shared" si="2"/>
        <v>0</v>
      </c>
      <c r="J66" s="6">
        <f>J56+J58+J60+J62+J64</f>
        <v>2026.0600000000002</v>
      </c>
      <c r="K66" s="6">
        <f t="shared" si="2"/>
        <v>0</v>
      </c>
      <c r="L66" s="6">
        <f t="shared" si="2"/>
        <v>0</v>
      </c>
      <c r="M66" s="6">
        <f t="shared" si="2"/>
        <v>58.110000000000007</v>
      </c>
      <c r="N66" s="6">
        <f t="shared" si="2"/>
        <v>0</v>
      </c>
      <c r="O66" s="6">
        <f t="shared" si="2"/>
        <v>2084.17</v>
      </c>
      <c r="P66" s="12">
        <f>(O66-O67)/O67</f>
        <v>0.34324789409573397</v>
      </c>
      <c r="Q66" s="12">
        <f>O66/$O$77</f>
        <v>8.1362293448761558E-2</v>
      </c>
      <c r="R66" s="21">
        <v>532.58000000000004</v>
      </c>
    </row>
    <row r="67" spans="1:18" x14ac:dyDescent="0.3">
      <c r="A67" s="18" t="s">
        <v>35</v>
      </c>
      <c r="B67" s="1">
        <f t="shared" si="2"/>
        <v>0</v>
      </c>
      <c r="C67" s="1">
        <f t="shared" si="2"/>
        <v>0</v>
      </c>
      <c r="D67" s="1">
        <f t="shared" si="2"/>
        <v>0</v>
      </c>
      <c r="E67" s="1">
        <f t="shared" si="2"/>
        <v>0</v>
      </c>
      <c r="F67" s="1">
        <f t="shared" si="2"/>
        <v>0</v>
      </c>
      <c r="G67" s="1">
        <f t="shared" si="2"/>
        <v>0</v>
      </c>
      <c r="H67" s="1">
        <f t="shared" si="2"/>
        <v>0</v>
      </c>
      <c r="I67" s="1">
        <f t="shared" si="2"/>
        <v>0</v>
      </c>
      <c r="J67" s="1">
        <f>J57+J59+J61+J63+J65</f>
        <v>1494.15</v>
      </c>
      <c r="K67" s="1">
        <f t="shared" si="2"/>
        <v>0</v>
      </c>
      <c r="L67" s="1">
        <f t="shared" si="2"/>
        <v>0</v>
      </c>
      <c r="M67" s="1">
        <f t="shared" si="2"/>
        <v>57.44</v>
      </c>
      <c r="N67" s="1">
        <f t="shared" si="2"/>
        <v>0</v>
      </c>
      <c r="O67" s="1">
        <f t="shared" si="2"/>
        <v>1551.5900000000001</v>
      </c>
      <c r="P67" s="1"/>
      <c r="Q67" s="1"/>
      <c r="R67" s="19"/>
    </row>
    <row r="68" spans="1:18" ht="15" thickBot="1" x14ac:dyDescent="0.35">
      <c r="A68" s="22" t="s">
        <v>36</v>
      </c>
      <c r="B68" s="23">
        <v>0</v>
      </c>
      <c r="C68" s="23">
        <v>0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  <c r="I68" s="23">
        <v>0</v>
      </c>
      <c r="J68" s="23">
        <v>35.6</v>
      </c>
      <c r="K68" s="23">
        <v>0</v>
      </c>
      <c r="L68" s="23">
        <v>0</v>
      </c>
      <c r="M68" s="23">
        <v>1.17</v>
      </c>
      <c r="N68" s="23">
        <v>0</v>
      </c>
      <c r="O68" s="23">
        <v>34.32</v>
      </c>
      <c r="P68" s="23"/>
      <c r="Q68" s="23"/>
      <c r="R68" s="24"/>
    </row>
    <row r="69" spans="1:18" x14ac:dyDescent="0.3">
      <c r="A69" s="34" t="s">
        <v>54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</row>
    <row r="70" spans="1:18" x14ac:dyDescent="0.3">
      <c r="A70" s="18" t="s">
        <v>55</v>
      </c>
      <c r="B70" s="1">
        <v>0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116.31</v>
      </c>
      <c r="O70" s="1">
        <v>116.31</v>
      </c>
      <c r="P70" s="13">
        <f>(O70-O71)/O71</f>
        <v>58.341836734693885</v>
      </c>
      <c r="Q70" s="35">
        <f>O70/$O$77</f>
        <v>4.540535729343315E-3</v>
      </c>
      <c r="R70" s="1">
        <v>114.35</v>
      </c>
    </row>
    <row r="71" spans="1:18" x14ac:dyDescent="0.3">
      <c r="A71" s="18" t="s">
        <v>11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1.96</v>
      </c>
      <c r="O71" s="1">
        <v>1.96</v>
      </c>
      <c r="P71" s="1"/>
      <c r="Q71" s="1"/>
      <c r="R71" s="1"/>
    </row>
    <row r="72" spans="1:18" x14ac:dyDescent="0.3">
      <c r="A72" s="18" t="s">
        <v>56</v>
      </c>
      <c r="B72" s="1">
        <v>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68.62</v>
      </c>
      <c r="O72" s="1">
        <v>68.62</v>
      </c>
      <c r="P72" s="13">
        <f>(O72-O73)/O73</f>
        <v>0</v>
      </c>
      <c r="Q72" s="35">
        <f>O72/$O$77</f>
        <v>2.6788028694655513E-3</v>
      </c>
      <c r="R72" s="1">
        <v>0</v>
      </c>
    </row>
    <row r="73" spans="1:18" x14ac:dyDescent="0.3">
      <c r="A73" s="18" t="s">
        <v>11</v>
      </c>
      <c r="B73" s="1">
        <v>0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68.62</v>
      </c>
      <c r="O73" s="1">
        <v>68.62</v>
      </c>
      <c r="P73" s="1"/>
      <c r="Q73" s="1"/>
      <c r="R73" s="1"/>
    </row>
    <row r="74" spans="1:18" x14ac:dyDescent="0.3">
      <c r="A74" s="20" t="s">
        <v>57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f>N70+N72</f>
        <v>184.93</v>
      </c>
      <c r="O74" s="6">
        <f>O70+O72</f>
        <v>184.93</v>
      </c>
      <c r="P74" s="12">
        <f>(O74-O75)/O75</f>
        <v>1.6201473505242281</v>
      </c>
      <c r="Q74" s="12">
        <f>O74/$O$77</f>
        <v>7.2193385988088667E-3</v>
      </c>
      <c r="R74" s="1">
        <v>114.35</v>
      </c>
    </row>
    <row r="75" spans="1:18" x14ac:dyDescent="0.3">
      <c r="A75" s="18" t="s">
        <v>35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f>N71+N73</f>
        <v>70.58</v>
      </c>
      <c r="O75" s="1">
        <f>O71+O73</f>
        <v>70.58</v>
      </c>
      <c r="P75" s="1"/>
      <c r="Q75" s="1"/>
      <c r="R75" s="1"/>
    </row>
    <row r="76" spans="1:18" ht="15" thickBot="1" x14ac:dyDescent="0.35">
      <c r="A76" s="22" t="s">
        <v>36</v>
      </c>
      <c r="B76" s="23">
        <v>0</v>
      </c>
      <c r="C76" s="23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3">
        <v>0</v>
      </c>
      <c r="J76" s="23">
        <v>35.6</v>
      </c>
      <c r="K76" s="23">
        <v>0</v>
      </c>
      <c r="L76" s="23">
        <v>0</v>
      </c>
      <c r="M76" s="23">
        <v>1.17</v>
      </c>
      <c r="N76" s="23">
        <v>0</v>
      </c>
      <c r="O76" s="23">
        <v>34.32</v>
      </c>
      <c r="P76" s="23"/>
      <c r="Q76" s="23"/>
      <c r="R76" s="8"/>
    </row>
    <row r="77" spans="1:18" ht="15" thickBot="1" x14ac:dyDescent="0.35">
      <c r="A77" s="25" t="s">
        <v>44</v>
      </c>
      <c r="B77" s="26">
        <f>B74+B66+B52</f>
        <v>4975.66</v>
      </c>
      <c r="C77" s="26">
        <f t="shared" ref="C77:O78" si="3">C74+C66+C52</f>
        <v>741.6099999999999</v>
      </c>
      <c r="D77" s="26">
        <f t="shared" si="3"/>
        <v>626.19999999999993</v>
      </c>
      <c r="E77" s="26">
        <f t="shared" si="3"/>
        <v>115.41</v>
      </c>
      <c r="F77" s="26">
        <f t="shared" si="3"/>
        <v>690.72</v>
      </c>
      <c r="G77" s="26">
        <f t="shared" si="3"/>
        <v>5984.9699999999993</v>
      </c>
      <c r="H77" s="26">
        <f t="shared" si="3"/>
        <v>2483.0099999999998</v>
      </c>
      <c r="I77" s="26">
        <f t="shared" si="3"/>
        <v>3501.9599999999996</v>
      </c>
      <c r="J77" s="26">
        <f t="shared" si="3"/>
        <v>10747.49</v>
      </c>
      <c r="K77" s="26">
        <f t="shared" si="3"/>
        <v>127.61</v>
      </c>
      <c r="L77" s="26">
        <f t="shared" si="3"/>
        <v>622.47</v>
      </c>
      <c r="M77" s="26">
        <f t="shared" si="3"/>
        <v>704.74</v>
      </c>
      <c r="N77" s="26">
        <f t="shared" si="3"/>
        <v>1020.6499999999999</v>
      </c>
      <c r="O77" s="26">
        <f t="shared" si="3"/>
        <v>25615.919999999998</v>
      </c>
      <c r="P77" s="27">
        <f>(O77-O78)/O78</f>
        <v>0.20388519253246704</v>
      </c>
      <c r="Q77" s="31">
        <f>O77/$O$77</f>
        <v>1</v>
      </c>
      <c r="R77" s="32">
        <v>4338.21</v>
      </c>
    </row>
    <row r="78" spans="1:18" x14ac:dyDescent="0.3">
      <c r="A78" s="28" t="s">
        <v>35</v>
      </c>
      <c r="B78" s="16">
        <f>B75+B67+B53</f>
        <v>4645.46</v>
      </c>
      <c r="C78" s="16">
        <f t="shared" si="3"/>
        <v>700.54</v>
      </c>
      <c r="D78" s="16">
        <f t="shared" si="3"/>
        <v>601.78000000000009</v>
      </c>
      <c r="E78" s="16">
        <f t="shared" si="3"/>
        <v>98.749999999999986</v>
      </c>
      <c r="F78" s="16">
        <f t="shared" si="3"/>
        <v>402.8</v>
      </c>
      <c r="G78" s="16">
        <f t="shared" si="3"/>
        <v>4866.2199999999993</v>
      </c>
      <c r="H78" s="16">
        <f t="shared" si="3"/>
        <v>2008.1100000000004</v>
      </c>
      <c r="I78" s="16">
        <f t="shared" si="3"/>
        <v>2858.13</v>
      </c>
      <c r="J78" s="16">
        <f t="shared" si="3"/>
        <v>8696.81</v>
      </c>
      <c r="K78" s="16">
        <f t="shared" si="3"/>
        <v>117.05999999999999</v>
      </c>
      <c r="L78" s="16">
        <f t="shared" si="3"/>
        <v>601.30000000000007</v>
      </c>
      <c r="M78" s="16">
        <f t="shared" si="3"/>
        <v>532.85</v>
      </c>
      <c r="N78" s="16">
        <f t="shared" si="3"/>
        <v>714.65999999999985</v>
      </c>
      <c r="O78" s="16">
        <f t="shared" si="3"/>
        <v>21277.71</v>
      </c>
      <c r="P78" s="16"/>
      <c r="Q78" s="16"/>
      <c r="R78" s="30"/>
    </row>
    <row r="79" spans="1:18" x14ac:dyDescent="0.3">
      <c r="A79" s="18" t="s">
        <v>36</v>
      </c>
      <c r="B79" s="13">
        <f>(B77-B78)/B78</f>
        <v>7.1080151373599132E-2</v>
      </c>
      <c r="C79" s="13">
        <f t="shared" ref="C79:O79" si="4">(C77-C78)/C78</f>
        <v>5.8626202643674789E-2</v>
      </c>
      <c r="D79" s="13">
        <f t="shared" si="4"/>
        <v>4.0579613812356412E-2</v>
      </c>
      <c r="E79" s="13">
        <f t="shared" si="4"/>
        <v>0.16870886075949382</v>
      </c>
      <c r="F79" s="13">
        <f t="shared" si="4"/>
        <v>0.71479642502482621</v>
      </c>
      <c r="G79" s="13">
        <f t="shared" si="4"/>
        <v>0.22990123751084007</v>
      </c>
      <c r="H79" s="13">
        <f t="shared" si="4"/>
        <v>0.23649102887789977</v>
      </c>
      <c r="I79" s="13">
        <f t="shared" si="4"/>
        <v>0.22526267174691125</v>
      </c>
      <c r="J79" s="13">
        <f t="shared" si="4"/>
        <v>0.2357968036555933</v>
      </c>
      <c r="K79" s="13">
        <f t="shared" si="4"/>
        <v>9.0124722364599452E-2</v>
      </c>
      <c r="L79" s="13">
        <f t="shared" si="4"/>
        <v>3.5207051388657838E-2</v>
      </c>
      <c r="M79" s="13">
        <f t="shared" si="4"/>
        <v>0.3225860936473679</v>
      </c>
      <c r="N79" s="13">
        <f t="shared" si="4"/>
        <v>0.42816164329891149</v>
      </c>
      <c r="O79" s="13">
        <f t="shared" si="4"/>
        <v>0.20388519253246704</v>
      </c>
      <c r="P79" s="1"/>
      <c r="Q79" s="1"/>
      <c r="R79" s="19"/>
    </row>
    <row r="80" spans="1:18" x14ac:dyDescent="0.3">
      <c r="A80" s="18" t="s">
        <v>45</v>
      </c>
      <c r="B80" s="13">
        <f>B77/$O$77</f>
        <v>0.19424092517465702</v>
      </c>
      <c r="C80" s="13">
        <f t="shared" ref="C80:O80" si="5">C77/$O$77</f>
        <v>2.8951136636903924E-2</v>
      </c>
      <c r="D80" s="13">
        <f t="shared" si="5"/>
        <v>2.4445735308355115E-2</v>
      </c>
      <c r="E80" s="13">
        <f t="shared" si="5"/>
        <v>4.5054013285488088E-3</v>
      </c>
      <c r="F80" s="13">
        <f t="shared" si="5"/>
        <v>2.6964481463090145E-2</v>
      </c>
      <c r="G80" s="13">
        <f t="shared" si="5"/>
        <v>0.23364259413677119</v>
      </c>
      <c r="H80" s="13">
        <f t="shared" si="5"/>
        <v>9.6932298351962376E-2</v>
      </c>
      <c r="I80" s="13">
        <f t="shared" si="5"/>
        <v>0.13671029578480881</v>
      </c>
      <c r="J80" s="13">
        <f t="shared" si="5"/>
        <v>0.41956291243882715</v>
      </c>
      <c r="K80" s="13">
        <f t="shared" si="5"/>
        <v>4.9816676504298892E-3</v>
      </c>
      <c r="L80" s="13">
        <f t="shared" si="5"/>
        <v>2.4300122736173446E-2</v>
      </c>
      <c r="M80" s="13">
        <f t="shared" si="5"/>
        <v>2.7511797351022334E-2</v>
      </c>
      <c r="N80" s="13">
        <f t="shared" si="5"/>
        <v>3.984436241212496E-2</v>
      </c>
      <c r="O80" s="13">
        <f t="shared" si="5"/>
        <v>1</v>
      </c>
      <c r="P80" s="1"/>
      <c r="Q80" s="1"/>
      <c r="R80" s="19"/>
    </row>
    <row r="81" spans="1:18" ht="15" thickBot="1" x14ac:dyDescent="0.35">
      <c r="A81" s="22" t="s">
        <v>46</v>
      </c>
      <c r="B81" s="29">
        <f>B78/$O$78</f>
        <v>0.21832518630999295</v>
      </c>
      <c r="C81" s="29">
        <f t="shared" ref="C81:O81" si="6">C78/$O$78</f>
        <v>3.2923655788146378E-2</v>
      </c>
      <c r="D81" s="29">
        <f t="shared" si="6"/>
        <v>2.8282178862292989E-2</v>
      </c>
      <c r="E81" s="29">
        <f t="shared" si="6"/>
        <v>4.6410069504660032E-3</v>
      </c>
      <c r="F81" s="29">
        <f t="shared" si="6"/>
        <v>1.8930608604027409E-2</v>
      </c>
      <c r="G81" s="29">
        <f t="shared" si="6"/>
        <v>0.22870036296199167</v>
      </c>
      <c r="H81" s="29">
        <f t="shared" si="6"/>
        <v>9.4376227516964964E-2</v>
      </c>
      <c r="I81" s="29">
        <f t="shared" si="6"/>
        <v>0.13432507539580152</v>
      </c>
      <c r="J81" s="29">
        <f t="shared" si="6"/>
        <v>0.40872866487982024</v>
      </c>
      <c r="K81" s="29">
        <f t="shared" si="6"/>
        <v>5.5015318847751937E-3</v>
      </c>
      <c r="L81" s="29">
        <f t="shared" si="6"/>
        <v>2.8259620043698315E-2</v>
      </c>
      <c r="M81" s="29">
        <f t="shared" si="6"/>
        <v>2.5042638517020866E-2</v>
      </c>
      <c r="N81" s="29">
        <f t="shared" si="6"/>
        <v>3.3587261035139586E-2</v>
      </c>
      <c r="O81" s="29">
        <f t="shared" si="6"/>
        <v>1</v>
      </c>
      <c r="P81" s="23"/>
      <c r="Q81" s="23"/>
      <c r="R81" s="24"/>
    </row>
    <row r="82" spans="1:18" x14ac:dyDescent="0.3">
      <c r="A82" s="40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2"/>
    </row>
    <row r="83" spans="1:18" x14ac:dyDescent="0.3">
      <c r="A83" s="43" t="s">
        <v>74</v>
      </c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5"/>
    </row>
    <row r="84" spans="1:18" ht="15" thickBot="1" x14ac:dyDescent="0.35">
      <c r="A84" s="46" t="s">
        <v>75</v>
      </c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8"/>
    </row>
    <row r="93" spans="1:18" x14ac:dyDescent="0.3">
      <c r="M93" s="36"/>
    </row>
  </sheetData>
  <mergeCells count="4">
    <mergeCell ref="A1:R1"/>
    <mergeCell ref="A82:R82"/>
    <mergeCell ref="A83:R83"/>
    <mergeCell ref="A84:R84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Health Portfolio</vt:lpstr>
      <vt:lpstr>Liability Portfolio</vt:lpstr>
      <vt:lpstr>Miscellaneous portfolio</vt:lpstr>
      <vt:lpstr>Segmentwise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Sharad</cp:lastModifiedBy>
  <dcterms:created xsi:type="dcterms:W3CDTF">2023-05-12T18:05:32Z</dcterms:created>
  <dcterms:modified xsi:type="dcterms:W3CDTF">2023-05-19T06:05:19Z</dcterms:modified>
</cp:coreProperties>
</file>