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council-my.sharepoint.com/personal/venkat_gicouncil_in/Documents/Desktop/"/>
    </mc:Choice>
  </mc:AlternateContent>
  <xr:revisionPtr revIDLastSave="333" documentId="8_{DE786F71-2A63-4A8A-835E-AC30B17E5020}" xr6:coauthVersionLast="47" xr6:coauthVersionMax="47" xr10:uidLastSave="{9FB28BB2-8F2B-4249-B46D-8B5F0C86E88B}"/>
  <bookViews>
    <workbookView xWindow="-120" yWindow="-120" windowWidth="21840" windowHeight="13140" xr2:uid="{00000000-000D-0000-FFFF-FFFF00000000}"/>
  </bookViews>
  <sheets>
    <sheet name="Business Result" sheetId="1" r:id="rId1"/>
    <sheet name="Profit &amp; Ratios" sheetId="2" r:id="rId2"/>
    <sheet name="Industry Infrastructur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2" l="1"/>
  <c r="M37" i="2"/>
  <c r="M44" i="2"/>
  <c r="M45" i="2"/>
  <c r="M43" i="2"/>
  <c r="M42" i="2"/>
  <c r="M41" i="2"/>
  <c r="M40" i="2"/>
  <c r="M38" i="2"/>
  <c r="M36" i="2"/>
  <c r="M35" i="2"/>
  <c r="M34" i="2"/>
  <c r="M33" i="2"/>
  <c r="M32" i="2"/>
  <c r="M31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4" i="2"/>
  <c r="J5" i="2"/>
  <c r="K5" i="2"/>
  <c r="L5" i="2"/>
  <c r="J6" i="2"/>
  <c r="K6" i="2"/>
  <c r="L6" i="2"/>
  <c r="J7" i="2"/>
  <c r="K7" i="2"/>
  <c r="L7" i="2"/>
  <c r="J8" i="2"/>
  <c r="K8" i="2"/>
  <c r="L8" i="2"/>
  <c r="J9" i="2"/>
  <c r="K9" i="2"/>
  <c r="L9" i="2"/>
  <c r="J10" i="2"/>
  <c r="K10" i="2"/>
  <c r="L10" i="2"/>
  <c r="J11" i="2"/>
  <c r="K11" i="2"/>
  <c r="L11" i="2"/>
  <c r="J12" i="2"/>
  <c r="K12" i="2"/>
  <c r="L12" i="2"/>
  <c r="J13" i="2"/>
  <c r="K13" i="2"/>
  <c r="L13" i="2"/>
  <c r="J14" i="2"/>
  <c r="K14" i="2"/>
  <c r="L14" i="2"/>
  <c r="J15" i="2"/>
  <c r="K15" i="2"/>
  <c r="L15" i="2"/>
  <c r="J16" i="2"/>
  <c r="K16" i="2"/>
  <c r="L16" i="2"/>
  <c r="J17" i="2"/>
  <c r="K17" i="2"/>
  <c r="L17" i="2"/>
  <c r="J18" i="2"/>
  <c r="K18" i="2"/>
  <c r="L18" i="2"/>
  <c r="J19" i="2"/>
  <c r="K19" i="2"/>
  <c r="L19" i="2"/>
  <c r="J20" i="2"/>
  <c r="K20" i="2"/>
  <c r="L20" i="2"/>
  <c r="J21" i="2"/>
  <c r="K21" i="2"/>
  <c r="L21" i="2"/>
  <c r="J22" i="2"/>
  <c r="K22" i="2"/>
  <c r="L22" i="2"/>
  <c r="J23" i="2"/>
  <c r="K23" i="2"/>
  <c r="L23" i="2"/>
  <c r="J24" i="2"/>
  <c r="K24" i="2"/>
  <c r="L24" i="2"/>
  <c r="J25" i="2"/>
  <c r="K25" i="2"/>
  <c r="L25" i="2"/>
  <c r="J26" i="2"/>
  <c r="K26" i="2"/>
  <c r="L26" i="2"/>
  <c r="J27" i="2"/>
  <c r="K27" i="2"/>
  <c r="L27" i="2"/>
  <c r="J28" i="2"/>
  <c r="K28" i="2"/>
  <c r="L28" i="2"/>
  <c r="L44" i="2"/>
  <c r="L42" i="2"/>
  <c r="L41" i="2"/>
  <c r="L40" i="2"/>
  <c r="L38" i="2"/>
  <c r="L36" i="2"/>
  <c r="L35" i="2"/>
  <c r="L34" i="2"/>
  <c r="L33" i="2"/>
  <c r="L32" i="2"/>
  <c r="L31" i="2"/>
  <c r="L4" i="2"/>
  <c r="K44" i="2"/>
  <c r="K42" i="2"/>
  <c r="K41" i="2"/>
  <c r="K40" i="2"/>
  <c r="K37" i="2"/>
  <c r="K36" i="2"/>
  <c r="K35" i="2"/>
  <c r="K34" i="2"/>
  <c r="K33" i="2"/>
  <c r="K32" i="2"/>
  <c r="K31" i="2"/>
  <c r="K4" i="2"/>
  <c r="J38" i="2"/>
  <c r="J32" i="2"/>
  <c r="J33" i="2"/>
  <c r="J34" i="2"/>
  <c r="J35" i="2"/>
  <c r="I38" i="2"/>
  <c r="J36" i="2"/>
  <c r="J31" i="2"/>
  <c r="J4" i="2"/>
  <c r="I44" i="2"/>
  <c r="I42" i="2"/>
  <c r="I41" i="2"/>
  <c r="I40" i="2"/>
  <c r="I36" i="2"/>
  <c r="I35" i="2"/>
  <c r="I34" i="2"/>
  <c r="I33" i="2"/>
  <c r="I32" i="2"/>
  <c r="I31" i="2"/>
  <c r="I28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4" i="2"/>
  <c r="H42" i="2"/>
  <c r="H41" i="2"/>
  <c r="H40" i="2"/>
  <c r="H36" i="2"/>
  <c r="H35" i="2"/>
  <c r="H34" i="2"/>
  <c r="H33" i="2"/>
  <c r="H32" i="2"/>
  <c r="H31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C46" i="3"/>
  <c r="D46" i="3"/>
  <c r="E46" i="3"/>
  <c r="F46" i="3"/>
  <c r="G46" i="3"/>
  <c r="H46" i="3"/>
  <c r="I46" i="3"/>
  <c r="B46" i="3"/>
  <c r="G46" i="2"/>
  <c r="F46" i="2"/>
  <c r="E46" i="2"/>
  <c r="D46" i="2"/>
  <c r="B46" i="2"/>
  <c r="C44" i="3"/>
  <c r="D44" i="3"/>
  <c r="E44" i="3"/>
  <c r="F44" i="3"/>
  <c r="G44" i="3"/>
  <c r="H44" i="3"/>
  <c r="I44" i="3"/>
  <c r="B44" i="3"/>
  <c r="C42" i="3"/>
  <c r="D42" i="3"/>
  <c r="E42" i="3"/>
  <c r="F42" i="3"/>
  <c r="G42" i="3"/>
  <c r="H42" i="3"/>
  <c r="I42" i="3"/>
  <c r="B42" i="3"/>
  <c r="C38" i="3"/>
  <c r="D38" i="3"/>
  <c r="E38" i="3"/>
  <c r="F38" i="3"/>
  <c r="G38" i="3"/>
  <c r="H38" i="3"/>
  <c r="I38" i="3"/>
  <c r="B38" i="3"/>
  <c r="C36" i="3"/>
  <c r="D36" i="3"/>
  <c r="E36" i="3"/>
  <c r="F36" i="3"/>
  <c r="G36" i="3"/>
  <c r="H36" i="3"/>
  <c r="I36" i="3"/>
  <c r="B36" i="3"/>
  <c r="C28" i="3"/>
  <c r="D28" i="3"/>
  <c r="E28" i="3"/>
  <c r="F28" i="3"/>
  <c r="G28" i="3"/>
  <c r="H28" i="3"/>
  <c r="I28" i="3"/>
  <c r="B28" i="3"/>
  <c r="D44" i="2"/>
  <c r="E44" i="2"/>
  <c r="F44" i="2"/>
  <c r="G44" i="2"/>
  <c r="B44" i="2"/>
  <c r="C42" i="2"/>
  <c r="D42" i="2"/>
  <c r="E42" i="2"/>
  <c r="F42" i="2"/>
  <c r="G42" i="2"/>
  <c r="B42" i="2"/>
  <c r="D38" i="2"/>
  <c r="E38" i="2"/>
  <c r="F38" i="2"/>
  <c r="G38" i="2"/>
  <c r="B38" i="2"/>
  <c r="C36" i="2"/>
  <c r="D36" i="2"/>
  <c r="E36" i="2"/>
  <c r="F36" i="2"/>
  <c r="G36" i="2"/>
  <c r="B36" i="2"/>
  <c r="C28" i="2" l="1"/>
  <c r="C38" i="2" s="1"/>
  <c r="C44" i="2" s="1"/>
  <c r="C46" i="2" s="1"/>
  <c r="D28" i="2"/>
  <c r="E28" i="2"/>
  <c r="F28" i="2"/>
  <c r="G28" i="2"/>
  <c r="B28" i="2"/>
  <c r="C42" i="1"/>
  <c r="D42" i="1"/>
  <c r="E42" i="1"/>
  <c r="F42" i="1"/>
  <c r="G42" i="1"/>
  <c r="H42" i="1"/>
  <c r="I42" i="1"/>
  <c r="J42" i="1"/>
  <c r="K42" i="1"/>
  <c r="L42" i="1"/>
  <c r="M42" i="1"/>
  <c r="B42" i="1"/>
  <c r="C36" i="1"/>
  <c r="D36" i="1"/>
  <c r="E36" i="1"/>
  <c r="F36" i="1"/>
  <c r="G36" i="1"/>
  <c r="H36" i="1"/>
  <c r="I36" i="1"/>
  <c r="J36" i="1"/>
  <c r="K36" i="1"/>
  <c r="L36" i="1"/>
  <c r="M36" i="1"/>
  <c r="B36" i="1"/>
  <c r="C28" i="1"/>
  <c r="D28" i="1"/>
  <c r="D38" i="1" s="1"/>
  <c r="D44" i="1" s="1"/>
  <c r="D46" i="1" s="1"/>
  <c r="E28" i="1"/>
  <c r="E38" i="1" s="1"/>
  <c r="E44" i="1" s="1"/>
  <c r="E46" i="1" s="1"/>
  <c r="F28" i="1"/>
  <c r="F38" i="1" s="1"/>
  <c r="F44" i="1" s="1"/>
  <c r="F46" i="1" s="1"/>
  <c r="G28" i="1"/>
  <c r="G38" i="1" s="1"/>
  <c r="G44" i="1" s="1"/>
  <c r="G46" i="1" s="1"/>
  <c r="H28" i="1"/>
  <c r="H38" i="1" s="1"/>
  <c r="H44" i="1" s="1"/>
  <c r="H46" i="1" s="1"/>
  <c r="I28" i="1"/>
  <c r="I38" i="1" s="1"/>
  <c r="I44" i="1" s="1"/>
  <c r="I46" i="1" s="1"/>
  <c r="J28" i="1"/>
  <c r="J38" i="1" s="1"/>
  <c r="J44" i="1" s="1"/>
  <c r="K28" i="1"/>
  <c r="K38" i="1" s="1"/>
  <c r="K44" i="1" s="1"/>
  <c r="L28" i="1"/>
  <c r="L38" i="1" s="1"/>
  <c r="L44" i="1" s="1"/>
  <c r="M28" i="1"/>
  <c r="M38" i="1" s="1"/>
  <c r="M44" i="1" s="1"/>
  <c r="M46" i="1" s="1"/>
  <c r="B28" i="1"/>
  <c r="B38" i="1" s="1"/>
  <c r="B44" i="1" s="1"/>
  <c r="B46" i="1" s="1"/>
  <c r="C38" i="1" l="1"/>
  <c r="H28" i="2"/>
  <c r="C44" i="1" l="1"/>
  <c r="H38" i="2"/>
  <c r="C46" i="1" l="1"/>
  <c r="H44" i="2"/>
</calcChain>
</file>

<file path=xl/sharedStrings.xml><?xml version="1.0" encoding="utf-8"?>
<sst xmlns="http://schemas.openxmlformats.org/spreadsheetml/2006/main" count="182" uniqueCount="80">
  <si>
    <t>(All figures in Rs Cr)</t>
  </si>
  <si>
    <t>Particulars</t>
  </si>
  <si>
    <t>Gross Direct Premium (in India)</t>
  </si>
  <si>
    <t>Gross Written Premium</t>
  </si>
  <si>
    <t>Net Premium</t>
  </si>
  <si>
    <t>Net Earned Premium</t>
  </si>
  <si>
    <t>Gross Incurred Claims</t>
  </si>
  <si>
    <t>Net Incurred Claims</t>
  </si>
  <si>
    <t>Commission Net</t>
  </si>
  <si>
    <t>Mgmt. Expenses</t>
  </si>
  <si>
    <t>Premium deficiency</t>
  </si>
  <si>
    <t>Exchange loss/gain &amp; Other income /Outgo</t>
  </si>
  <si>
    <t>Other income/outgo (Revenue a/c)</t>
  </si>
  <si>
    <t>Pure Underwriting results</t>
  </si>
  <si>
    <t>General Insurers</t>
  </si>
  <si>
    <t>Acko General Insurance Ltd</t>
  </si>
  <si>
    <t>Bajaj Allianz General Insurance Co Ltd</t>
  </si>
  <si>
    <t>Cholamandalam MS General Insurance Co Ltd</t>
  </si>
  <si>
    <t>Edelweiss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</si>
  <si>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</si>
  <si>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</si>
  <si>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</si>
  <si>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</si>
  <si>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</si>
  <si>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</si>
  <si>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</si>
  <si>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</si>
  <si>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</si>
  <si>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</si>
  <si>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</si>
  <si>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</si>
  <si>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</si>
  <si>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</si>
  <si>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</si>
  <si>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</si>
  <si>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</si>
  <si>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</si>
  <si>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</si>
  <si>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</si>
  <si>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 Sub Total</t>
  </si>
  <si>
    <t>Previous period as on 30.09.2020</t>
  </si>
  <si>
    <t>Stand-alone Health Insurers</t>
  </si>
  <si>
    <t>Aditya Birla Health Insurance Co Ltd</t>
  </si>
  <si>
    <t>Care Health Insurance Ltd</t>
  </si>
  <si>
    <t>ManipalCigna Health Insurance Co Ltd</t>
  </si>
  <si>
    <t>Star Health &amp; Allied Insurance Co Ltd</t>
  </si>
  <si>
    <t>Stand Alone Health Cos Sub Total</t>
  </si>
  <si>
    <t>Grand Total with Health Companies</t>
  </si>
  <si>
    <t>Specialized Companies</t>
  </si>
  <si>
    <t>Agriculture Insurance Co Of India Ltd</t>
  </si>
  <si>
    <t>ECGC Ltd</t>
  </si>
  <si>
    <t>Total - Specialized companies</t>
  </si>
  <si>
    <t>Grand Total include.all companies</t>
  </si>
  <si>
    <t>% Change over previous period</t>
  </si>
  <si>
    <t>Investment Income allocated to Policyholders' fund</t>
  </si>
  <si>
    <t>Operating Profit</t>
  </si>
  <si>
    <t>Balance Investment Income after adjusting allocation to Policyholders' fund</t>
  </si>
  <si>
    <t>Other Income/Outgo (P&amp;L a/c)</t>
  </si>
  <si>
    <t>Profit/ (Loss)  Before Tax</t>
  </si>
  <si>
    <t>Profit/ (Loss) After Tax</t>
  </si>
  <si>
    <t>Gross Incurred Claims Ratio (%)</t>
  </si>
  <si>
    <t>Net retention (NP/GDP) - in %tage</t>
  </si>
  <si>
    <t>Net Incurred Claims/NEP (%)</t>
  </si>
  <si>
    <t>Commission/NWP</t>
  </si>
  <si>
    <t>Expenses of Mgmt. / NWP</t>
  </si>
  <si>
    <t>Combined Ratio (IRDAI circular Ref: IRDA/F&amp;I/CIR/F&amp;A/231/10/2012)</t>
  </si>
  <si>
    <t>N/A</t>
  </si>
  <si>
    <t>No. of Employees</t>
  </si>
  <si>
    <t>No.of Agents</t>
  </si>
  <si>
    <t>No. of Offices</t>
  </si>
  <si>
    <t>No.of Policies</t>
  </si>
  <si>
    <t>No.of Point of Sale Personnel</t>
  </si>
  <si>
    <t>FDI (Rs Cr)</t>
  </si>
  <si>
    <t xml:space="preserve"> Capital &amp; Free Reserves (*) </t>
  </si>
  <si>
    <t>Investments in infrastructure/ social Sectors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</si>
  <si>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Complied on the basis of data uploaded by member insurers on Online MIS Portal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</si>
  <si>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Complied on the basis of data uploaded by member insurers on Online MIS Portal</t>
    </r>
  </si>
  <si>
    <t xml:space="preserve"> Niva bupa Health Insurance Co Ltd</t>
  </si>
  <si>
    <t xml:space="preserve"> Niva bupa health Insurance Co Ltd</t>
  </si>
  <si>
    <t>FINANCIAL HIGHLIGHTS UPTO THE PERIOD ENDED  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</si>
</sst>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/>
    <xf numFmtId="39" fontId="0" fillId="0" borderId="1" xfId="0" applyNumberFormat="1" applyBorder="1"/>
    <xf numFmtId="10" fontId="0" fillId="0" borderId="1" xfId="0" applyNumberFormat="1" applyBorder="1"/>
    <xf numFmtId="9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0" fontId="0" fillId="0" borderId="0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9" fontId="0" fillId="0" borderId="1" xfId="1" applyFont="1" applyBorder="1"/>
    <xf numFmtId="164" fontId="0" fillId="0" borderId="1" xfId="1" applyNumberFormat="1" applyFont="1" applyBorder="1"/>
    <xf numFmtId="10" fontId="0" fillId="0" borderId="1" xfId="1" applyNumberFormat="1" applyFont="1" applyBorder="1"/>
    <xf numFmtId="9" fontId="1" fillId="0" borderId="1" xfId="1" applyFont="1" applyBorder="1"/>
    <xf numFmtId="164" fontId="1" fillId="0" borderId="1" xfId="1" applyNumberFormat="1" applyFont="1" applyBorder="1"/>
    <xf numFmtId="10" fontId="1" fillId="0" borderId="1" xfId="1" applyNumberFormat="1" applyFont="1" applyBorder="1"/>
    <xf numFmtId="10" fontId="1" fillId="0" borderId="1" xfId="0" applyNumberFormat="1" applyFont="1" applyBorder="1"/>
    <xf numFmtId="10" fontId="0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9" fontId="0" fillId="0" borderId="0" xfId="0" applyNumberFormat="1"/>
    <xf numFmtId="1" fontId="1" fillId="0" borderId="1" xfId="0" applyNumberFormat="1" applyFont="1" applyBorder="1"/>
    <xf numFmtId="0" fontId="1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8"/>
  <sheetViews>
    <sheetView tabSelected="1" workbookViewId="0">
      <selection activeCell="D8" sqref="D8"/>
    </sheetView>
  </sheetViews>
  <sheetFormatPr defaultRowHeight="15" x14ac:dyDescent="0.25"/>
  <cols>
    <col min="1" max="1" width="39.7109375" customWidth="1"/>
    <col min="2" max="2" width="19" customWidth="1"/>
    <col min="3" max="3" width="20.85546875" customWidth="1"/>
    <col min="4" max="4" width="12.5703125" customWidth="1"/>
    <col min="5" max="5" width="18.28515625" bestFit="1" customWidth="1"/>
    <col min="6" max="6" width="19" customWidth="1"/>
    <col min="7" max="7" width="17.5703125" customWidth="1"/>
    <col min="8" max="8" width="15.140625" customWidth="1"/>
    <col min="9" max="9" width="14.5703125" bestFit="1" customWidth="1"/>
    <col min="10" max="10" width="17.28515625" bestFit="1" customWidth="1"/>
    <col min="11" max="11" width="20.5703125" customWidth="1"/>
    <col min="12" max="12" width="18.7109375" customWidth="1"/>
    <col min="13" max="13" width="16.5703125" customWidth="1"/>
  </cols>
  <sheetData>
    <row r="1" spans="1:13" s="3" customFormat="1" x14ac:dyDescent="0.25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" t="s">
        <v>0</v>
      </c>
    </row>
    <row r="2" spans="1:13" s="6" customFormat="1" ht="45" x14ac:dyDescent="0.25">
      <c r="A2" s="5" t="s">
        <v>1</v>
      </c>
      <c r="B2" s="5" t="s">
        <v>2</v>
      </c>
      <c r="C2" s="11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3" customFormat="1" x14ac:dyDescent="0.2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1" t="s">
        <v>15</v>
      </c>
      <c r="B4" s="1">
        <v>414.66</v>
      </c>
      <c r="C4" s="1">
        <v>414.66</v>
      </c>
      <c r="D4" s="1">
        <v>256.39</v>
      </c>
      <c r="E4" s="1">
        <v>178.28</v>
      </c>
      <c r="F4" s="1">
        <v>305.95</v>
      </c>
      <c r="G4" s="1">
        <v>203.69</v>
      </c>
      <c r="H4" s="1">
        <v>-9.08</v>
      </c>
      <c r="I4" s="1">
        <v>226.11</v>
      </c>
      <c r="J4" s="1">
        <v>0</v>
      </c>
      <c r="K4" s="1">
        <v>0</v>
      </c>
      <c r="L4" s="1">
        <v>0</v>
      </c>
      <c r="M4" s="8">
        <v>-242.44</v>
      </c>
    </row>
    <row r="5" spans="1:13" x14ac:dyDescent="0.25">
      <c r="A5" s="1" t="s">
        <v>16</v>
      </c>
      <c r="B5" s="1">
        <v>7483.12</v>
      </c>
      <c r="C5" s="1">
        <v>7528.82</v>
      </c>
      <c r="D5" s="1">
        <v>3701.99</v>
      </c>
      <c r="E5" s="1">
        <v>3861.25</v>
      </c>
      <c r="F5" s="1">
        <v>4664.5200000000004</v>
      </c>
      <c r="G5" s="1">
        <v>2964.24</v>
      </c>
      <c r="H5" s="1">
        <v>-138.91999999999999</v>
      </c>
      <c r="I5" s="1">
        <v>1016.79</v>
      </c>
      <c r="J5" s="1">
        <v>0</v>
      </c>
      <c r="K5" s="1">
        <v>11.46</v>
      </c>
      <c r="L5" s="1">
        <v>11.46</v>
      </c>
      <c r="M5" s="1">
        <v>19.149999999999999</v>
      </c>
    </row>
    <row r="6" spans="1:13" x14ac:dyDescent="0.25">
      <c r="A6" s="1" t="s">
        <v>17</v>
      </c>
      <c r="B6" s="1">
        <v>2122.17</v>
      </c>
      <c r="C6" s="1">
        <v>2133.4899999999998</v>
      </c>
      <c r="D6" s="1">
        <v>1569.32</v>
      </c>
      <c r="E6" s="1">
        <v>1691.72</v>
      </c>
      <c r="F6" s="1">
        <v>1539.75</v>
      </c>
      <c r="G6" s="1">
        <v>1266.27</v>
      </c>
      <c r="H6" s="1">
        <v>66.09</v>
      </c>
      <c r="I6" s="1">
        <v>591.38</v>
      </c>
      <c r="J6" s="1">
        <v>0</v>
      </c>
      <c r="K6" s="1">
        <v>114.13</v>
      </c>
      <c r="L6" s="1">
        <v>114.13</v>
      </c>
      <c r="M6" s="1">
        <v>-346.15</v>
      </c>
    </row>
    <row r="7" spans="1:13" x14ac:dyDescent="0.25">
      <c r="A7" s="1" t="s">
        <v>18</v>
      </c>
      <c r="B7" s="1">
        <v>153.97999999999999</v>
      </c>
      <c r="C7" s="1">
        <v>158.97999999999999</v>
      </c>
      <c r="D7" s="1">
        <v>132.61000000000001</v>
      </c>
      <c r="E7" s="1">
        <v>109.82</v>
      </c>
      <c r="F7" s="1">
        <v>135.62</v>
      </c>
      <c r="G7" s="1">
        <v>115.67</v>
      </c>
      <c r="H7" s="1">
        <v>6.39</v>
      </c>
      <c r="I7" s="1">
        <v>59.6</v>
      </c>
      <c r="J7" s="1">
        <v>-3.84</v>
      </c>
      <c r="K7" s="1">
        <v>-0.21</v>
      </c>
      <c r="L7" s="1">
        <v>-4.05</v>
      </c>
      <c r="M7" s="1">
        <v>-67.790000000000006</v>
      </c>
    </row>
    <row r="8" spans="1:13" x14ac:dyDescent="0.25">
      <c r="A8" s="1" t="s">
        <v>19</v>
      </c>
      <c r="B8" s="1">
        <v>1817.62</v>
      </c>
      <c r="C8" s="1">
        <v>1867.01</v>
      </c>
      <c r="D8" s="1">
        <v>1172.71</v>
      </c>
      <c r="E8" s="1">
        <v>1114.04</v>
      </c>
      <c r="F8" s="1">
        <v>1212.53</v>
      </c>
      <c r="G8" s="1">
        <v>781.1</v>
      </c>
      <c r="H8" s="1">
        <v>21.13</v>
      </c>
      <c r="I8" s="1">
        <v>461.88</v>
      </c>
      <c r="J8" s="1">
        <v>0</v>
      </c>
      <c r="K8" s="1">
        <v>-17.48</v>
      </c>
      <c r="L8" s="1">
        <v>-17.48</v>
      </c>
      <c r="M8" s="1">
        <v>-132.59</v>
      </c>
    </row>
    <row r="9" spans="1:13" x14ac:dyDescent="0.25">
      <c r="A9" s="1" t="s">
        <v>20</v>
      </c>
      <c r="B9" s="1">
        <v>1780.11</v>
      </c>
      <c r="C9" s="1">
        <v>2196.37</v>
      </c>
      <c r="D9" s="1">
        <v>1698.51</v>
      </c>
      <c r="E9" s="1">
        <v>1489.37</v>
      </c>
      <c r="F9" s="1">
        <v>1336.25</v>
      </c>
      <c r="G9" s="1">
        <v>1147.5899999999999</v>
      </c>
      <c r="H9" s="1">
        <v>66.900000000000006</v>
      </c>
      <c r="I9" s="1">
        <v>523.27</v>
      </c>
      <c r="J9" s="1">
        <v>-0.02</v>
      </c>
      <c r="K9" s="1">
        <v>1.1399999999999999</v>
      </c>
      <c r="L9" s="1">
        <v>1.1200000000000001</v>
      </c>
      <c r="M9" s="1">
        <v>-249.51</v>
      </c>
    </row>
    <row r="10" spans="1:13" x14ac:dyDescent="0.25">
      <c r="A10" s="1" t="s">
        <v>21</v>
      </c>
      <c r="B10" s="1">
        <v>6525.18</v>
      </c>
      <c r="C10" s="1">
        <v>6662.34</v>
      </c>
      <c r="D10" s="1">
        <v>3233.93</v>
      </c>
      <c r="E10" s="1">
        <v>3376.44</v>
      </c>
      <c r="F10" s="1">
        <v>4840.05</v>
      </c>
      <c r="G10" s="1">
        <v>2997.16</v>
      </c>
      <c r="H10" s="1">
        <v>-175.89</v>
      </c>
      <c r="I10" s="1">
        <v>958.61</v>
      </c>
      <c r="J10" s="1">
        <v>0</v>
      </c>
      <c r="K10" s="1">
        <v>0</v>
      </c>
      <c r="L10" s="1">
        <v>0</v>
      </c>
      <c r="M10" s="1">
        <v>-403.44</v>
      </c>
    </row>
    <row r="11" spans="1:13" x14ac:dyDescent="0.25">
      <c r="A11" s="1" t="s">
        <v>22</v>
      </c>
      <c r="B11" s="1">
        <v>8612.6299999999992</v>
      </c>
      <c r="C11" s="1">
        <v>8775.58</v>
      </c>
      <c r="D11" s="1">
        <v>5861.11</v>
      </c>
      <c r="E11" s="1">
        <v>6402.43</v>
      </c>
      <c r="F11" s="1">
        <v>6916.42</v>
      </c>
      <c r="G11" s="1">
        <v>5089.1099999999997</v>
      </c>
      <c r="H11" s="1">
        <v>271.08999999999997</v>
      </c>
      <c r="I11" s="1">
        <v>1767.88</v>
      </c>
      <c r="J11" s="1">
        <v>0</v>
      </c>
      <c r="K11" s="1">
        <v>0.70000000000000018</v>
      </c>
      <c r="L11" s="1">
        <v>0.7</v>
      </c>
      <c r="M11" s="1">
        <v>-726.35</v>
      </c>
    </row>
    <row r="12" spans="1:13" x14ac:dyDescent="0.25">
      <c r="A12" s="1" t="s">
        <v>23</v>
      </c>
      <c r="B12" s="1">
        <v>4365.2</v>
      </c>
      <c r="C12" s="1">
        <v>4455.24</v>
      </c>
      <c r="D12" s="1">
        <v>2892.6</v>
      </c>
      <c r="E12" s="1">
        <v>2688.63</v>
      </c>
      <c r="F12" s="1">
        <v>3277.83</v>
      </c>
      <c r="G12" s="1">
        <v>2568.92</v>
      </c>
      <c r="H12" s="1">
        <v>161.41999999999999</v>
      </c>
      <c r="I12" s="1">
        <v>426.06</v>
      </c>
      <c r="J12" s="1">
        <v>0</v>
      </c>
      <c r="K12" s="1">
        <v>1.7</v>
      </c>
      <c r="L12" s="1">
        <v>1.7</v>
      </c>
      <c r="M12" s="1">
        <v>-469.47</v>
      </c>
    </row>
    <row r="13" spans="1:13" x14ac:dyDescent="0.25">
      <c r="A13" s="1" t="s">
        <v>24</v>
      </c>
      <c r="B13" s="1">
        <v>277.67</v>
      </c>
      <c r="C13" s="1">
        <v>283.14999999999998</v>
      </c>
      <c r="D13" s="1">
        <v>219.32</v>
      </c>
      <c r="E13" s="1">
        <v>229.52</v>
      </c>
      <c r="F13" s="1">
        <v>201.12</v>
      </c>
      <c r="G13" s="1">
        <v>181.27</v>
      </c>
      <c r="H13" s="1">
        <v>7.18</v>
      </c>
      <c r="I13" s="1">
        <v>94.62</v>
      </c>
      <c r="J13" s="1">
        <v>0</v>
      </c>
      <c r="K13" s="1">
        <v>0.04</v>
      </c>
      <c r="L13" s="1">
        <v>0.04</v>
      </c>
      <c r="M13" s="1">
        <v>-53.59</v>
      </c>
    </row>
    <row r="14" spans="1:13" x14ac:dyDescent="0.25">
      <c r="A14" s="1" t="s">
        <v>25</v>
      </c>
      <c r="B14" s="1">
        <v>689.57</v>
      </c>
      <c r="C14" s="1">
        <v>695.54</v>
      </c>
      <c r="D14" s="1">
        <v>557.51</v>
      </c>
      <c r="E14" s="1">
        <v>623.33000000000004</v>
      </c>
      <c r="F14" s="1">
        <v>444.22</v>
      </c>
      <c r="G14" s="1">
        <v>396.4</v>
      </c>
      <c r="H14" s="1">
        <v>55.19</v>
      </c>
      <c r="I14" s="1">
        <v>234.99</v>
      </c>
      <c r="J14" s="1">
        <v>0</v>
      </c>
      <c r="K14" s="1">
        <v>0.17</v>
      </c>
      <c r="L14" s="1">
        <v>0.17</v>
      </c>
      <c r="M14" s="1">
        <v>-63.42</v>
      </c>
    </row>
    <row r="15" spans="1:13" x14ac:dyDescent="0.25">
      <c r="A15" s="1" t="s">
        <v>26</v>
      </c>
      <c r="B15" s="1">
        <v>689.73</v>
      </c>
      <c r="C15" s="1">
        <v>722.84</v>
      </c>
      <c r="D15" s="1">
        <v>449.58</v>
      </c>
      <c r="E15" s="1">
        <v>426.51</v>
      </c>
      <c r="F15" s="1">
        <v>481.04</v>
      </c>
      <c r="G15" s="1">
        <v>309.81</v>
      </c>
      <c r="H15" s="1">
        <v>-13.14</v>
      </c>
      <c r="I15" s="1">
        <v>224.51</v>
      </c>
      <c r="J15" s="1">
        <v>-0.02</v>
      </c>
      <c r="K15" s="1">
        <v>10.78</v>
      </c>
      <c r="L15" s="1">
        <v>10.76</v>
      </c>
      <c r="M15" s="1">
        <v>-105.43</v>
      </c>
    </row>
    <row r="16" spans="1:13" x14ac:dyDescent="0.25">
      <c r="A16" s="1" t="s">
        <v>27</v>
      </c>
      <c r="B16" s="1">
        <v>6860.45</v>
      </c>
      <c r="C16" s="1">
        <v>7086.93</v>
      </c>
      <c r="D16" s="1">
        <v>6357.82</v>
      </c>
      <c r="E16" s="1">
        <v>6228.13</v>
      </c>
      <c r="F16" s="1">
        <v>6617.92</v>
      </c>
      <c r="G16" s="1">
        <v>6438.24</v>
      </c>
      <c r="H16" s="1">
        <v>393.49</v>
      </c>
      <c r="I16" s="1">
        <v>1372.35</v>
      </c>
      <c r="J16" s="1">
        <v>0</v>
      </c>
      <c r="K16" s="1">
        <v>0</v>
      </c>
      <c r="L16" s="1">
        <v>0</v>
      </c>
      <c r="M16" s="1">
        <v>-1975.95</v>
      </c>
    </row>
    <row r="17" spans="1:13" x14ac:dyDescent="0.25">
      <c r="A17" s="1" t="s">
        <v>28</v>
      </c>
      <c r="B17" s="1">
        <v>36.61</v>
      </c>
      <c r="C17" s="1">
        <v>37.08</v>
      </c>
      <c r="D17" s="1">
        <v>31.56</v>
      </c>
      <c r="E17" s="1">
        <v>40.64</v>
      </c>
      <c r="F17" s="1">
        <v>25.54</v>
      </c>
      <c r="G17" s="1">
        <v>24.1</v>
      </c>
      <c r="H17" s="1">
        <v>1.93</v>
      </c>
      <c r="I17" s="1">
        <v>56.6</v>
      </c>
      <c r="J17" s="1">
        <v>0</v>
      </c>
      <c r="K17" s="1">
        <v>0</v>
      </c>
      <c r="L17" s="1">
        <v>0</v>
      </c>
      <c r="M17" s="1">
        <v>-41.99</v>
      </c>
    </row>
    <row r="18" spans="1:13" x14ac:dyDescent="0.25">
      <c r="A18" s="1" t="s">
        <v>29</v>
      </c>
      <c r="B18" s="1">
        <v>185.95</v>
      </c>
      <c r="C18" s="1">
        <v>197.42</v>
      </c>
      <c r="D18" s="1">
        <v>160.16</v>
      </c>
      <c r="E18" s="1">
        <v>139.32</v>
      </c>
      <c r="F18" s="1">
        <v>163.21</v>
      </c>
      <c r="G18" s="1">
        <v>123.48</v>
      </c>
      <c r="H18" s="1">
        <v>21.17</v>
      </c>
      <c r="I18" s="1">
        <v>74.11</v>
      </c>
      <c r="J18" s="1">
        <v>0</v>
      </c>
      <c r="K18" s="1">
        <v>27.43</v>
      </c>
      <c r="L18" s="1">
        <v>27.43</v>
      </c>
      <c r="M18" s="1">
        <v>-106.87</v>
      </c>
    </row>
    <row r="19" spans="1:13" x14ac:dyDescent="0.25">
      <c r="A19" s="1" t="s">
        <v>30</v>
      </c>
      <c r="B19" s="1">
        <v>5072.5200000000004</v>
      </c>
      <c r="C19" s="1">
        <v>5123.1099999999997</v>
      </c>
      <c r="D19" s="1">
        <v>2858.33</v>
      </c>
      <c r="E19" s="1">
        <v>2439.6799999999998</v>
      </c>
      <c r="F19" s="1">
        <v>2889.18</v>
      </c>
      <c r="G19" s="1">
        <v>1913.12</v>
      </c>
      <c r="H19" s="1">
        <v>-24.22</v>
      </c>
      <c r="I19" s="1">
        <v>810.47</v>
      </c>
      <c r="J19" s="1">
        <v>0</v>
      </c>
      <c r="K19" s="1">
        <v>-0.5</v>
      </c>
      <c r="L19" s="1">
        <v>-0.5</v>
      </c>
      <c r="M19" s="1">
        <v>-259.19</v>
      </c>
    </row>
    <row r="20" spans="1:13" x14ac:dyDescent="0.25">
      <c r="A20" s="1" t="s">
        <v>31</v>
      </c>
      <c r="B20" s="1">
        <v>1352.79</v>
      </c>
      <c r="C20" s="1">
        <v>1419.63</v>
      </c>
      <c r="D20" s="1">
        <v>990.2</v>
      </c>
      <c r="E20" s="1">
        <v>1080.97</v>
      </c>
      <c r="F20" s="1">
        <v>1161.96</v>
      </c>
      <c r="G20" s="1">
        <v>933.97</v>
      </c>
      <c r="H20" s="1">
        <v>57.81</v>
      </c>
      <c r="I20" s="1">
        <v>251.65</v>
      </c>
      <c r="J20" s="1">
        <v>0</v>
      </c>
      <c r="K20" s="1">
        <v>0.54</v>
      </c>
      <c r="L20" s="1">
        <v>0.54</v>
      </c>
      <c r="M20" s="1">
        <v>-163</v>
      </c>
    </row>
    <row r="21" spans="1:13" x14ac:dyDescent="0.25">
      <c r="A21" s="1" t="s">
        <v>32</v>
      </c>
      <c r="B21" s="1">
        <v>4128.95</v>
      </c>
      <c r="C21" s="1">
        <v>4176.3599999999997</v>
      </c>
      <c r="D21" s="1">
        <v>1938.95</v>
      </c>
      <c r="E21" s="1">
        <v>1995.91</v>
      </c>
      <c r="F21" s="1">
        <v>3339.45</v>
      </c>
      <c r="G21" s="1">
        <v>1757.67</v>
      </c>
      <c r="H21" s="1">
        <v>-83.19</v>
      </c>
      <c r="I21" s="1">
        <v>571.16999999999996</v>
      </c>
      <c r="J21" s="1">
        <v>0</v>
      </c>
      <c r="K21" s="1">
        <v>1.72</v>
      </c>
      <c r="L21" s="1">
        <v>1.72</v>
      </c>
      <c r="M21" s="1">
        <v>-251.46</v>
      </c>
    </row>
    <row r="22" spans="1:13" x14ac:dyDescent="0.25">
      <c r="A22" s="1" t="s">
        <v>33</v>
      </c>
      <c r="B22" s="1">
        <v>780.63</v>
      </c>
      <c r="C22" s="1">
        <v>785.24</v>
      </c>
      <c r="D22" s="1">
        <v>718.27</v>
      </c>
      <c r="E22" s="1">
        <v>945.93</v>
      </c>
      <c r="F22" s="1">
        <v>821.44</v>
      </c>
      <c r="G22" s="1">
        <v>752.98</v>
      </c>
      <c r="H22" s="1">
        <v>39.799999999999997</v>
      </c>
      <c r="I22" s="1">
        <v>183.18</v>
      </c>
      <c r="J22" s="1">
        <v>0</v>
      </c>
      <c r="K22" s="1">
        <v>0</v>
      </c>
      <c r="L22" s="1">
        <v>0</v>
      </c>
      <c r="M22" s="1">
        <v>-30.03</v>
      </c>
    </row>
    <row r="23" spans="1:13" x14ac:dyDescent="0.25">
      <c r="A23" s="1" t="s">
        <v>34</v>
      </c>
      <c r="B23" s="1">
        <v>4366.5600000000004</v>
      </c>
      <c r="C23" s="1">
        <v>4506.24</v>
      </c>
      <c r="D23" s="1">
        <v>3018.71</v>
      </c>
      <c r="E23" s="1">
        <v>3098.74</v>
      </c>
      <c r="F23" s="1">
        <v>3281.19</v>
      </c>
      <c r="G23" s="1">
        <v>2379.0300000000002</v>
      </c>
      <c r="H23" s="1">
        <v>120.6</v>
      </c>
      <c r="I23" s="1">
        <v>978.59</v>
      </c>
      <c r="J23" s="1">
        <v>0</v>
      </c>
      <c r="K23" s="1">
        <v>4.59</v>
      </c>
      <c r="L23" s="1">
        <v>4.59</v>
      </c>
      <c r="M23" s="1">
        <v>-384.07</v>
      </c>
    </row>
    <row r="24" spans="1:13" x14ac:dyDescent="0.25">
      <c r="A24" s="1" t="s">
        <v>35</v>
      </c>
      <c r="B24" s="1">
        <v>18243.689999999999</v>
      </c>
      <c r="C24" s="1">
        <v>18838.77</v>
      </c>
      <c r="D24" s="1">
        <v>14787.14</v>
      </c>
      <c r="E24" s="1">
        <v>14247.14</v>
      </c>
      <c r="F24" s="1">
        <v>16749.189999999999</v>
      </c>
      <c r="G24" s="1">
        <v>14375.96</v>
      </c>
      <c r="H24" s="1">
        <v>1029.58</v>
      </c>
      <c r="I24" s="1">
        <v>1905.85</v>
      </c>
      <c r="J24" s="1">
        <v>0</v>
      </c>
      <c r="K24" s="1">
        <v>-15.13</v>
      </c>
      <c r="L24" s="1">
        <v>-15.13</v>
      </c>
      <c r="M24" s="1">
        <v>-3049.12</v>
      </c>
    </row>
    <row r="25" spans="1:13" x14ac:dyDescent="0.25">
      <c r="A25" s="1" t="s">
        <v>36</v>
      </c>
      <c r="B25" s="1">
        <v>7129.76</v>
      </c>
      <c r="C25" s="1">
        <v>7320.57</v>
      </c>
      <c r="D25" s="1">
        <v>6095.01</v>
      </c>
      <c r="E25" s="1">
        <v>5562.68</v>
      </c>
      <c r="F25" s="1">
        <v>7306.14</v>
      </c>
      <c r="G25" s="1">
        <v>6391.91</v>
      </c>
      <c r="H25" s="1">
        <v>368.84</v>
      </c>
      <c r="I25" s="1">
        <v>1367.34</v>
      </c>
      <c r="J25" s="1">
        <v>-128.99</v>
      </c>
      <c r="K25" s="1">
        <v>0.11</v>
      </c>
      <c r="L25" s="1">
        <v>-128.88</v>
      </c>
      <c r="M25" s="1">
        <v>-2436.5300000000002</v>
      </c>
    </row>
    <row r="26" spans="1:13" x14ac:dyDescent="0.25">
      <c r="A26" s="1" t="s">
        <v>37</v>
      </c>
      <c r="B26" s="1">
        <v>7517.47</v>
      </c>
      <c r="C26" s="1">
        <v>7649.4</v>
      </c>
      <c r="D26" s="1">
        <v>6258.23</v>
      </c>
      <c r="E26" s="1">
        <v>6242.4</v>
      </c>
      <c r="F26" s="1">
        <v>7311.82</v>
      </c>
      <c r="G26" s="1">
        <v>6304.77</v>
      </c>
      <c r="H26" s="1">
        <v>404.9</v>
      </c>
      <c r="I26" s="1">
        <v>1733.14</v>
      </c>
      <c r="J26" s="1">
        <v>0</v>
      </c>
      <c r="K26" s="1">
        <v>0</v>
      </c>
      <c r="L26" s="1">
        <v>0</v>
      </c>
      <c r="M26" s="1">
        <v>-2200.41</v>
      </c>
    </row>
    <row r="27" spans="1:13" x14ac:dyDescent="0.25">
      <c r="A27" s="1" t="s">
        <v>38</v>
      </c>
      <c r="B27" s="1">
        <v>1570.02</v>
      </c>
      <c r="C27" s="1">
        <v>1572.37</v>
      </c>
      <c r="D27" s="1">
        <v>611.04</v>
      </c>
      <c r="E27" s="1">
        <v>464.6</v>
      </c>
      <c r="F27" s="1">
        <v>503.39</v>
      </c>
      <c r="G27" s="1">
        <v>335.04</v>
      </c>
      <c r="H27" s="1">
        <v>14.95</v>
      </c>
      <c r="I27" s="1">
        <v>156.72</v>
      </c>
      <c r="J27" s="1">
        <v>0</v>
      </c>
      <c r="K27" s="1">
        <v>-0.44</v>
      </c>
      <c r="L27" s="1">
        <v>-0.44</v>
      </c>
      <c r="M27" s="1">
        <v>-41.67</v>
      </c>
    </row>
    <row r="28" spans="1:13" s="3" customFormat="1" x14ac:dyDescent="0.25">
      <c r="A28" s="2" t="s">
        <v>39</v>
      </c>
      <c r="B28" s="2">
        <f>SUM(B4:B27)</f>
        <v>92177.04</v>
      </c>
      <c r="C28" s="2">
        <f t="shared" ref="C28:M28" si="0">SUM(C4:C27)</f>
        <v>94607.139999999985</v>
      </c>
      <c r="D28" s="2">
        <f t="shared" si="0"/>
        <v>65570.999999999985</v>
      </c>
      <c r="E28" s="2">
        <f t="shared" si="0"/>
        <v>64677.48</v>
      </c>
      <c r="F28" s="2">
        <f t="shared" si="0"/>
        <v>75525.73</v>
      </c>
      <c r="G28" s="2">
        <f t="shared" si="0"/>
        <v>59751.500000000007</v>
      </c>
      <c r="H28" s="2">
        <f t="shared" si="0"/>
        <v>2664.02</v>
      </c>
      <c r="I28" s="2">
        <f t="shared" si="0"/>
        <v>16046.87</v>
      </c>
      <c r="J28" s="2">
        <f t="shared" si="0"/>
        <v>-132.87</v>
      </c>
      <c r="K28" s="2">
        <f t="shared" si="0"/>
        <v>140.75000000000003</v>
      </c>
      <c r="L28" s="2">
        <f t="shared" si="0"/>
        <v>7.8800000000000212</v>
      </c>
      <c r="M28" s="2">
        <f t="shared" si="0"/>
        <v>-13781.32</v>
      </c>
    </row>
    <row r="29" spans="1:13" x14ac:dyDescent="0.25">
      <c r="A29" s="1" t="s">
        <v>40</v>
      </c>
      <c r="B29" s="1">
        <v>80284.92</v>
      </c>
      <c r="C29" s="1">
        <v>81649.490000000005</v>
      </c>
      <c r="D29" s="1">
        <v>56647.12</v>
      </c>
      <c r="E29" s="1">
        <v>55510.03</v>
      </c>
      <c r="F29" s="1">
        <v>58941.87</v>
      </c>
      <c r="G29" s="1">
        <v>41734.14</v>
      </c>
      <c r="H29" s="1">
        <v>2405.67</v>
      </c>
      <c r="I29" s="1">
        <v>15231.22</v>
      </c>
      <c r="J29" s="1">
        <v>-5.1100000000000003</v>
      </c>
      <c r="K29" s="1">
        <v>139.19999999999999</v>
      </c>
      <c r="L29" s="1">
        <v>134.09</v>
      </c>
      <c r="M29" s="1">
        <v>-3995.09</v>
      </c>
    </row>
    <row r="30" spans="1:13" s="3" customFormat="1" x14ac:dyDescent="0.25">
      <c r="A30" s="2" t="s">
        <v>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4" t="s">
        <v>78</v>
      </c>
      <c r="B31" s="1">
        <v>1248.97</v>
      </c>
      <c r="C31" s="1">
        <v>1248.97</v>
      </c>
      <c r="D31" s="1">
        <v>956.77</v>
      </c>
      <c r="E31" s="1">
        <v>755.27</v>
      </c>
      <c r="F31" s="1">
        <v>703.37</v>
      </c>
      <c r="G31" s="1">
        <v>542.89</v>
      </c>
      <c r="H31" s="1">
        <v>25.18</v>
      </c>
      <c r="I31" s="1">
        <v>353.94</v>
      </c>
      <c r="J31" s="1">
        <v>0</v>
      </c>
      <c r="K31" s="1">
        <v>70.290000000000006</v>
      </c>
      <c r="L31" s="1">
        <v>70.290000000000006</v>
      </c>
      <c r="M31" s="1">
        <v>-237.03</v>
      </c>
    </row>
    <row r="32" spans="1:13" x14ac:dyDescent="0.25">
      <c r="A32" s="1" t="s">
        <v>42</v>
      </c>
      <c r="B32" s="1">
        <v>763.67</v>
      </c>
      <c r="C32" s="1">
        <v>763.67</v>
      </c>
      <c r="D32" s="1">
        <v>589.21</v>
      </c>
      <c r="E32" s="1">
        <v>504.37</v>
      </c>
      <c r="F32" s="1">
        <v>515.65</v>
      </c>
      <c r="G32" s="1">
        <v>434.72</v>
      </c>
      <c r="H32" s="1">
        <v>19.5</v>
      </c>
      <c r="I32" s="1">
        <v>322.58</v>
      </c>
      <c r="J32" s="1">
        <v>0</v>
      </c>
      <c r="K32" s="1">
        <v>2</v>
      </c>
      <c r="L32" s="1">
        <v>2</v>
      </c>
      <c r="M32" s="1">
        <v>-274.43</v>
      </c>
    </row>
    <row r="33" spans="1:13" x14ac:dyDescent="0.25">
      <c r="A33" s="1" t="s">
        <v>43</v>
      </c>
      <c r="B33" s="1">
        <v>1677.98</v>
      </c>
      <c r="C33" s="1">
        <v>1696.25</v>
      </c>
      <c r="D33" s="1">
        <v>1350.61</v>
      </c>
      <c r="E33" s="1">
        <v>1093.98</v>
      </c>
      <c r="F33" s="1">
        <v>1181.21</v>
      </c>
      <c r="G33" s="1">
        <v>869.39</v>
      </c>
      <c r="H33" s="1">
        <v>25.02</v>
      </c>
      <c r="I33" s="1">
        <v>453.36</v>
      </c>
      <c r="J33" s="1">
        <v>-85.97</v>
      </c>
      <c r="K33" s="1">
        <v>0.51</v>
      </c>
      <c r="L33" s="1">
        <v>-85.46</v>
      </c>
      <c r="M33" s="1">
        <v>-168.33</v>
      </c>
    </row>
    <row r="34" spans="1:13" x14ac:dyDescent="0.25">
      <c r="A34" s="1" t="s">
        <v>44</v>
      </c>
      <c r="B34" s="1">
        <v>441.61</v>
      </c>
      <c r="C34" s="1">
        <v>441.61</v>
      </c>
      <c r="D34" s="1">
        <v>418.46</v>
      </c>
      <c r="E34" s="1">
        <v>365.35</v>
      </c>
      <c r="F34" s="1">
        <v>364.37</v>
      </c>
      <c r="G34" s="1">
        <v>349.81</v>
      </c>
      <c r="H34" s="1">
        <v>44.11</v>
      </c>
      <c r="I34" s="1">
        <v>169.7</v>
      </c>
      <c r="J34" s="1">
        <v>0</v>
      </c>
      <c r="K34" s="1">
        <v>0.05</v>
      </c>
      <c r="L34" s="1">
        <v>0.05</v>
      </c>
      <c r="M34" s="1">
        <v>-198.32</v>
      </c>
    </row>
    <row r="35" spans="1:13" x14ac:dyDescent="0.25">
      <c r="A35" s="1" t="s">
        <v>45</v>
      </c>
      <c r="B35" s="1">
        <v>5069.78</v>
      </c>
      <c r="C35" s="1">
        <v>5069.78</v>
      </c>
      <c r="D35" s="1">
        <v>4778.8999999999996</v>
      </c>
      <c r="E35" s="1">
        <v>4659.68</v>
      </c>
      <c r="F35" s="1">
        <v>4356.63</v>
      </c>
      <c r="G35" s="1">
        <v>4110.99</v>
      </c>
      <c r="H35" s="1">
        <v>626.19000000000005</v>
      </c>
      <c r="I35" s="1">
        <v>854.42</v>
      </c>
      <c r="J35" s="1">
        <v>0</v>
      </c>
      <c r="K35" s="1">
        <v>0</v>
      </c>
      <c r="L35" s="1">
        <v>0</v>
      </c>
      <c r="M35" s="1">
        <v>-931.9199999999995</v>
      </c>
    </row>
    <row r="36" spans="1:13" s="3" customFormat="1" x14ac:dyDescent="0.25">
      <c r="A36" s="2" t="s">
        <v>46</v>
      </c>
      <c r="B36" s="2">
        <f>SUM(B31:B35)</f>
        <v>9202.0099999999984</v>
      </c>
      <c r="C36" s="2">
        <f t="shared" ref="C36:M36" si="1">SUM(C31:C35)</f>
        <v>9220.2799999999988</v>
      </c>
      <c r="D36" s="2">
        <f t="shared" si="1"/>
        <v>8093.95</v>
      </c>
      <c r="E36" s="2">
        <f t="shared" si="1"/>
        <v>7378.65</v>
      </c>
      <c r="F36" s="2">
        <f t="shared" si="1"/>
        <v>7121.23</v>
      </c>
      <c r="G36" s="2">
        <f t="shared" si="1"/>
        <v>6307.7999999999993</v>
      </c>
      <c r="H36" s="2">
        <f t="shared" si="1"/>
        <v>740</v>
      </c>
      <c r="I36" s="2">
        <f t="shared" si="1"/>
        <v>2154</v>
      </c>
      <c r="J36" s="2">
        <f t="shared" si="1"/>
        <v>-85.97</v>
      </c>
      <c r="K36" s="2">
        <f t="shared" si="1"/>
        <v>72.850000000000009</v>
      </c>
      <c r="L36" s="2">
        <f t="shared" si="1"/>
        <v>-13.119999999999987</v>
      </c>
      <c r="M36" s="2">
        <f t="shared" si="1"/>
        <v>-1810.0299999999997</v>
      </c>
    </row>
    <row r="37" spans="1:13" x14ac:dyDescent="0.25">
      <c r="A37" s="1" t="s">
        <v>40</v>
      </c>
      <c r="B37" s="1">
        <v>7726.63</v>
      </c>
      <c r="C37" s="1">
        <v>7744.29</v>
      </c>
      <c r="D37" s="1">
        <v>5810.72</v>
      </c>
      <c r="E37" s="1">
        <v>5072.76</v>
      </c>
      <c r="F37" s="1">
        <v>4206.97</v>
      </c>
      <c r="G37" s="1">
        <v>3311.7</v>
      </c>
      <c r="H37" s="1">
        <v>395.4</v>
      </c>
      <c r="I37" s="1">
        <v>1786.03</v>
      </c>
      <c r="J37" s="1">
        <v>20.190000000000001</v>
      </c>
      <c r="K37" s="1">
        <v>64.290000000000006</v>
      </c>
      <c r="L37" s="1">
        <v>84.48</v>
      </c>
      <c r="M37" s="1">
        <v>-504.85</v>
      </c>
    </row>
    <row r="38" spans="1:13" s="3" customFormat="1" x14ac:dyDescent="0.25">
      <c r="A38" s="2" t="s">
        <v>47</v>
      </c>
      <c r="B38" s="2">
        <f>B28+B36</f>
        <v>101379.04999999999</v>
      </c>
      <c r="C38" s="2">
        <f t="shared" ref="C38:M38" si="2">C28+C36</f>
        <v>103827.41999999998</v>
      </c>
      <c r="D38" s="2">
        <f t="shared" si="2"/>
        <v>73664.949999999983</v>
      </c>
      <c r="E38" s="2">
        <f t="shared" si="2"/>
        <v>72056.13</v>
      </c>
      <c r="F38" s="2">
        <f t="shared" si="2"/>
        <v>82646.959999999992</v>
      </c>
      <c r="G38" s="2">
        <f t="shared" si="2"/>
        <v>66059.3</v>
      </c>
      <c r="H38" s="2">
        <f t="shared" si="2"/>
        <v>3404.02</v>
      </c>
      <c r="I38" s="2">
        <f t="shared" si="2"/>
        <v>18200.870000000003</v>
      </c>
      <c r="J38" s="2">
        <f t="shared" si="2"/>
        <v>-218.84</v>
      </c>
      <c r="K38" s="2">
        <f t="shared" si="2"/>
        <v>213.60000000000002</v>
      </c>
      <c r="L38" s="2">
        <f t="shared" si="2"/>
        <v>-5.2399999999999656</v>
      </c>
      <c r="M38" s="2">
        <f t="shared" si="2"/>
        <v>-15591.349999999999</v>
      </c>
    </row>
    <row r="39" spans="1:13" s="3" customFormat="1" x14ac:dyDescent="0.25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1" t="s">
        <v>49</v>
      </c>
      <c r="B40" s="1">
        <v>7961.24</v>
      </c>
      <c r="C40" s="1">
        <v>7961.24</v>
      </c>
      <c r="D40" s="1">
        <v>3802.3</v>
      </c>
      <c r="E40" s="1">
        <v>3294.32</v>
      </c>
      <c r="F40" s="1">
        <v>7069.57</v>
      </c>
      <c r="G40" s="1">
        <v>3396.99</v>
      </c>
      <c r="H40" s="1">
        <v>-143.59</v>
      </c>
      <c r="I40" s="1">
        <v>204.9</v>
      </c>
      <c r="J40" s="1">
        <v>-41</v>
      </c>
      <c r="K40" s="1">
        <v>8.8800000000000008</v>
      </c>
      <c r="L40" s="1">
        <v>-32.119999999999997</v>
      </c>
      <c r="M40" s="1">
        <v>-131.86000000000001</v>
      </c>
    </row>
    <row r="41" spans="1:13" x14ac:dyDescent="0.25">
      <c r="A41" s="1" t="s">
        <v>50</v>
      </c>
      <c r="B41" s="1">
        <v>461.06</v>
      </c>
      <c r="C41" s="1">
        <v>461.06</v>
      </c>
      <c r="D41" s="1">
        <v>363.12</v>
      </c>
      <c r="E41" s="1">
        <v>356.87</v>
      </c>
      <c r="F41" s="1">
        <v>827.97</v>
      </c>
      <c r="G41" s="1">
        <v>748.3</v>
      </c>
      <c r="H41" s="1">
        <v>-9.82</v>
      </c>
      <c r="I41" s="1">
        <v>124.02</v>
      </c>
      <c r="J41" s="1">
        <v>-138.76</v>
      </c>
      <c r="K41" s="1">
        <v>-5.94</v>
      </c>
      <c r="L41" s="1">
        <v>-144.69999999999999</v>
      </c>
      <c r="M41" s="1">
        <v>-360.93</v>
      </c>
    </row>
    <row r="42" spans="1:13" s="3" customFormat="1" x14ac:dyDescent="0.25">
      <c r="A42" s="2" t="s">
        <v>51</v>
      </c>
      <c r="B42" s="2">
        <f>B40+B41</f>
        <v>8422.2999999999993</v>
      </c>
      <c r="C42" s="2">
        <f t="shared" ref="C42:M42" si="3">C40+C41</f>
        <v>8422.2999999999993</v>
      </c>
      <c r="D42" s="2">
        <f t="shared" si="3"/>
        <v>4165.42</v>
      </c>
      <c r="E42" s="2">
        <f t="shared" si="3"/>
        <v>3651.19</v>
      </c>
      <c r="F42" s="2">
        <f t="shared" si="3"/>
        <v>7897.54</v>
      </c>
      <c r="G42" s="2">
        <f t="shared" si="3"/>
        <v>4145.29</v>
      </c>
      <c r="H42" s="2">
        <f t="shared" si="3"/>
        <v>-153.41</v>
      </c>
      <c r="I42" s="2">
        <f t="shared" si="3"/>
        <v>328.92</v>
      </c>
      <c r="J42" s="2">
        <f t="shared" si="3"/>
        <v>-179.76</v>
      </c>
      <c r="K42" s="2">
        <f t="shared" si="3"/>
        <v>2.9400000000000004</v>
      </c>
      <c r="L42" s="2">
        <f t="shared" si="3"/>
        <v>-176.82</v>
      </c>
      <c r="M42" s="2">
        <f t="shared" si="3"/>
        <v>-492.79</v>
      </c>
    </row>
    <row r="43" spans="1:13" x14ac:dyDescent="0.25">
      <c r="A43" s="1" t="s">
        <v>40</v>
      </c>
      <c r="B43" s="1">
        <v>7671.58</v>
      </c>
      <c r="C43" s="1">
        <v>7671.58</v>
      </c>
      <c r="D43" s="1">
        <v>3992.41</v>
      </c>
      <c r="E43" s="1">
        <v>3261.46</v>
      </c>
      <c r="F43" s="1">
        <v>5851.67</v>
      </c>
      <c r="G43" s="1">
        <v>3165.72</v>
      </c>
      <c r="H43" s="1">
        <v>-137.57</v>
      </c>
      <c r="I43" s="1">
        <v>277.56</v>
      </c>
      <c r="J43" s="1">
        <v>352.54</v>
      </c>
      <c r="K43" s="1">
        <v>-4.1399999999999997</v>
      </c>
      <c r="L43" s="1">
        <v>348.4</v>
      </c>
      <c r="M43" s="1">
        <v>-392.65</v>
      </c>
    </row>
    <row r="44" spans="1:13" s="3" customFormat="1" x14ac:dyDescent="0.25">
      <c r="A44" s="2" t="s">
        <v>52</v>
      </c>
      <c r="B44" s="2">
        <f>B38+B42</f>
        <v>109801.34999999999</v>
      </c>
      <c r="C44" s="2">
        <f t="shared" ref="C44:M44" si="4">C38+C42</f>
        <v>112249.71999999999</v>
      </c>
      <c r="D44" s="2">
        <f t="shared" si="4"/>
        <v>77830.369999999981</v>
      </c>
      <c r="E44" s="2">
        <f t="shared" si="4"/>
        <v>75707.320000000007</v>
      </c>
      <c r="F44" s="2">
        <f t="shared" si="4"/>
        <v>90544.499999999985</v>
      </c>
      <c r="G44" s="2">
        <f t="shared" si="4"/>
        <v>70204.59</v>
      </c>
      <c r="H44" s="2">
        <f t="shared" si="4"/>
        <v>3250.61</v>
      </c>
      <c r="I44" s="2">
        <f t="shared" si="4"/>
        <v>18529.79</v>
      </c>
      <c r="J44" s="2">
        <f t="shared" si="4"/>
        <v>-398.6</v>
      </c>
      <c r="K44" s="2">
        <f t="shared" si="4"/>
        <v>216.54000000000002</v>
      </c>
      <c r="L44" s="2">
        <f t="shared" si="4"/>
        <v>-182.05999999999995</v>
      </c>
      <c r="M44" s="2">
        <f t="shared" si="4"/>
        <v>-16084.14</v>
      </c>
    </row>
    <row r="45" spans="1:13" x14ac:dyDescent="0.25">
      <c r="A45" s="1" t="s">
        <v>40</v>
      </c>
      <c r="B45" s="1">
        <v>95683.13</v>
      </c>
      <c r="C45" s="1">
        <v>97065.36</v>
      </c>
      <c r="D45" s="1">
        <v>66450.25</v>
      </c>
      <c r="E45" s="1">
        <v>63844.25</v>
      </c>
      <c r="F45" s="1">
        <v>69000.509999999995</v>
      </c>
      <c r="G45" s="1">
        <v>48211.56</v>
      </c>
      <c r="H45" s="1">
        <v>2663.5</v>
      </c>
      <c r="I45" s="1">
        <v>17294.810000000001</v>
      </c>
      <c r="J45" s="1">
        <v>367.62</v>
      </c>
      <c r="K45" s="1">
        <v>199.35</v>
      </c>
      <c r="L45" s="1">
        <v>566.97</v>
      </c>
      <c r="M45" s="1">
        <v>-4892.59</v>
      </c>
    </row>
    <row r="46" spans="1:13" x14ac:dyDescent="0.25">
      <c r="A46" s="1" t="s">
        <v>53</v>
      </c>
      <c r="B46" s="9">
        <f>(B44-B45)/B45</f>
        <v>0.14755182026340469</v>
      </c>
      <c r="C46" s="9">
        <f t="shared" ref="C46:M46" si="5">(C44-C45)/C45</f>
        <v>0.15643438606728483</v>
      </c>
      <c r="D46" s="9">
        <f t="shared" si="5"/>
        <v>0.17125774545618686</v>
      </c>
      <c r="E46" s="9">
        <f t="shared" si="5"/>
        <v>0.18581266128116483</v>
      </c>
      <c r="F46" s="9">
        <f t="shared" si="5"/>
        <v>0.31222943134768122</v>
      </c>
      <c r="G46" s="9">
        <f t="shared" si="5"/>
        <v>0.45617752256927591</v>
      </c>
      <c r="H46" s="9">
        <f t="shared" si="5"/>
        <v>0.22042800825980857</v>
      </c>
      <c r="I46" s="9">
        <f t="shared" si="5"/>
        <v>7.1407549432459763E-2</v>
      </c>
      <c r="J46" s="9"/>
      <c r="K46" s="9"/>
      <c r="L46" s="9"/>
      <c r="M46" s="9">
        <f t="shared" si="5"/>
        <v>2.2874489789661507</v>
      </c>
    </row>
    <row r="47" spans="1:13" x14ac:dyDescent="0.25">
      <c r="A47" s="7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25">
      <c r="A48" t="s">
        <v>75</v>
      </c>
    </row>
  </sheetData>
  <mergeCells count="1">
    <mergeCell ref="A1:L1"/>
  </mergeCells>
  <pageMargins left="0.74803149606299213" right="0.74803149606299213" top="0.98425196850393704" bottom="0.98425196850393704" header="0.51181102362204722" footer="0.51181102362204722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8"/>
  <sheetViews>
    <sheetView workbookViewId="0">
      <selection activeCell="E3" sqref="E3"/>
    </sheetView>
  </sheetViews>
  <sheetFormatPr defaultRowHeight="15" x14ac:dyDescent="0.25"/>
  <cols>
    <col min="1" max="1" width="39.5703125" customWidth="1"/>
    <col min="2" max="2" width="17.140625" customWidth="1"/>
    <col min="3" max="3" width="14.140625" customWidth="1"/>
    <col min="4" max="4" width="18" customWidth="1"/>
    <col min="5" max="5" width="12.85546875" customWidth="1"/>
    <col min="6" max="6" width="12.42578125" customWidth="1"/>
    <col min="7" max="7" width="14.28515625" customWidth="1"/>
    <col min="8" max="8" width="12.7109375" customWidth="1"/>
    <col min="9" max="9" width="13" customWidth="1"/>
    <col min="10" max="11" width="11" customWidth="1"/>
    <col min="12" max="12" width="14.140625" customWidth="1"/>
    <col min="13" max="13" width="17.85546875" customWidth="1"/>
  </cols>
  <sheetData>
    <row r="1" spans="1:14" s="3" customFormat="1" x14ac:dyDescent="0.25">
      <c r="A1" s="30" t="s">
        <v>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" t="s">
        <v>0</v>
      </c>
    </row>
    <row r="2" spans="1:14" s="12" customFormat="1" ht="105.6" customHeight="1" x14ac:dyDescent="0.25">
      <c r="A2" s="11" t="s">
        <v>1</v>
      </c>
      <c r="B2" s="11" t="s">
        <v>54</v>
      </c>
      <c r="C2" s="11" t="s">
        <v>55</v>
      </c>
      <c r="D2" s="11" t="s">
        <v>56</v>
      </c>
      <c r="E2" s="11" t="s">
        <v>57</v>
      </c>
      <c r="F2" s="11" t="s">
        <v>58</v>
      </c>
      <c r="G2" s="11" t="s">
        <v>59</v>
      </c>
      <c r="H2" s="11" t="s">
        <v>60</v>
      </c>
      <c r="I2" s="11" t="s">
        <v>61</v>
      </c>
      <c r="J2" s="11" t="s">
        <v>62</v>
      </c>
      <c r="K2" s="11" t="s">
        <v>63</v>
      </c>
      <c r="L2" s="11" t="s">
        <v>64</v>
      </c>
      <c r="M2" s="11" t="s">
        <v>65</v>
      </c>
    </row>
    <row r="3" spans="1:14" s="3" customFormat="1" x14ac:dyDescent="0.25">
      <c r="A3" s="2" t="s">
        <v>14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1" t="s">
        <v>15</v>
      </c>
      <c r="B4" s="1">
        <v>12.41</v>
      </c>
      <c r="C4" s="1">
        <v>-230.03</v>
      </c>
      <c r="D4" s="1">
        <v>4.3499999999999996</v>
      </c>
      <c r="E4" s="1">
        <v>0.38</v>
      </c>
      <c r="F4" s="1">
        <v>-226.07</v>
      </c>
      <c r="G4" s="1">
        <v>-226.07</v>
      </c>
      <c r="H4" s="21">
        <f>'Business Result'!F4/'Business Result'!C4</f>
        <v>0.73783340568176325</v>
      </c>
      <c r="I4" s="21">
        <f>'Business Result'!D4/'Business Result'!B4</f>
        <v>0.61831379925722274</v>
      </c>
      <c r="J4" s="19">
        <f>'Business Result'!G4/'Business Result'!E4</f>
        <v>1.1425286066861118</v>
      </c>
      <c r="K4" s="20">
        <f>'Business Result'!H4/'Business Result'!D4</f>
        <v>-3.5414797769023752E-2</v>
      </c>
      <c r="L4" s="20">
        <f>'Business Result'!I4/'Business Result'!D4</f>
        <v>0.88189866999492972</v>
      </c>
      <c r="M4" s="10">
        <f>SUM(J4:L4)</f>
        <v>1.9890124789120178</v>
      </c>
      <c r="N4" s="28"/>
    </row>
    <row r="5" spans="1:14" x14ac:dyDescent="0.25">
      <c r="A5" s="1" t="s">
        <v>16</v>
      </c>
      <c r="B5" s="1">
        <v>785.01</v>
      </c>
      <c r="C5" s="1">
        <v>814.81</v>
      </c>
      <c r="D5" s="1">
        <v>263.52999999999997</v>
      </c>
      <c r="E5" s="1">
        <v>-27.57</v>
      </c>
      <c r="F5" s="1">
        <v>1050.76</v>
      </c>
      <c r="G5" s="1">
        <v>787.52</v>
      </c>
      <c r="H5" s="21">
        <f>'Business Result'!F5/'Business Result'!C5</f>
        <v>0.61955525567087544</v>
      </c>
      <c r="I5" s="21">
        <f>'Business Result'!D5/'Business Result'!B5</f>
        <v>0.49471209869680022</v>
      </c>
      <c r="J5" s="19">
        <f>'Business Result'!G5/'Business Result'!E5</f>
        <v>0.76768921981223692</v>
      </c>
      <c r="K5" s="20">
        <f>'Business Result'!H5/'Business Result'!D5</f>
        <v>-3.7525763170619043E-2</v>
      </c>
      <c r="L5" s="20">
        <f>'Business Result'!I5/'Business Result'!D5</f>
        <v>0.27466038536030624</v>
      </c>
      <c r="M5" s="10">
        <f t="shared" ref="M5:M29" si="0">SUM(J5:L5)</f>
        <v>1.0048238420019242</v>
      </c>
    </row>
    <row r="6" spans="1:14" x14ac:dyDescent="0.25">
      <c r="A6" s="1" t="s">
        <v>17</v>
      </c>
      <c r="B6" s="1">
        <v>361.38</v>
      </c>
      <c r="C6" s="1">
        <v>15.23</v>
      </c>
      <c r="D6" s="1">
        <v>48.88</v>
      </c>
      <c r="E6" s="1">
        <v>-234.53</v>
      </c>
      <c r="F6" s="1">
        <v>57.84</v>
      </c>
      <c r="G6" s="1">
        <v>43.61</v>
      </c>
      <c r="H6" s="21">
        <f>'Business Result'!F6/'Business Result'!C6</f>
        <v>0.72170481230284655</v>
      </c>
      <c r="I6" s="21">
        <f>'Business Result'!D6/'Business Result'!B6</f>
        <v>0.73948835390190226</v>
      </c>
      <c r="J6" s="19">
        <f>'Business Result'!G6/'Business Result'!E6</f>
        <v>0.74851039179060364</v>
      </c>
      <c r="K6" s="20">
        <f>'Business Result'!H6/'Business Result'!D6</f>
        <v>4.2113781765350598E-2</v>
      </c>
      <c r="L6" s="20">
        <f>'Business Result'!I6/'Business Result'!D6</f>
        <v>0.37683837585705909</v>
      </c>
      <c r="M6" s="10">
        <f t="shared" si="0"/>
        <v>1.1674625494130133</v>
      </c>
    </row>
    <row r="7" spans="1:14" x14ac:dyDescent="0.25">
      <c r="A7" s="1" t="s">
        <v>18</v>
      </c>
      <c r="B7" s="1">
        <v>9.3699999999999992</v>
      </c>
      <c r="C7" s="1">
        <v>-58.42</v>
      </c>
      <c r="D7" s="1">
        <v>5.17</v>
      </c>
      <c r="E7" s="1">
        <v>0</v>
      </c>
      <c r="F7" s="1">
        <v>-53.24</v>
      </c>
      <c r="G7" s="1">
        <v>-53.24</v>
      </c>
      <c r="H7" s="21">
        <f>'Business Result'!F7/'Business Result'!C7</f>
        <v>0.85306327839979879</v>
      </c>
      <c r="I7" s="21">
        <f>'Business Result'!D7/'Business Result'!B7</f>
        <v>0.86121574230419551</v>
      </c>
      <c r="J7" s="19">
        <f>'Business Result'!G7/'Business Result'!E7</f>
        <v>1.053268985612821</v>
      </c>
      <c r="K7" s="20">
        <f>'Business Result'!H7/'Business Result'!D7</f>
        <v>4.8186411281200506E-2</v>
      </c>
      <c r="L7" s="20">
        <f>'Business Result'!I7/'Business Result'!D7</f>
        <v>0.449438202247191</v>
      </c>
      <c r="M7" s="10">
        <f t="shared" si="0"/>
        <v>1.5508935991412125</v>
      </c>
    </row>
    <row r="8" spans="1:14" x14ac:dyDescent="0.25">
      <c r="A8" s="1" t="s">
        <v>19</v>
      </c>
      <c r="B8" s="1">
        <v>171.17</v>
      </c>
      <c r="C8" s="1">
        <v>38.58</v>
      </c>
      <c r="D8" s="1">
        <v>43.43</v>
      </c>
      <c r="E8" s="1">
        <v>-15.17</v>
      </c>
      <c r="F8" s="1">
        <v>66.83</v>
      </c>
      <c r="G8" s="1">
        <v>48.91</v>
      </c>
      <c r="H8" s="21">
        <f>'Business Result'!F8/'Business Result'!C8</f>
        <v>0.6494501904114065</v>
      </c>
      <c r="I8" s="21">
        <f>'Business Result'!D8/'Business Result'!B8</f>
        <v>0.64518986366787345</v>
      </c>
      <c r="J8" s="19">
        <f>'Business Result'!G8/'Business Result'!E8</f>
        <v>0.70114179024092493</v>
      </c>
      <c r="K8" s="20">
        <f>'Business Result'!H8/'Business Result'!D8</f>
        <v>1.8018094840156561E-2</v>
      </c>
      <c r="L8" s="20">
        <f>'Business Result'!I8/'Business Result'!D8</f>
        <v>0.39385696378473789</v>
      </c>
      <c r="M8" s="10">
        <f t="shared" si="0"/>
        <v>1.1130168488658194</v>
      </c>
    </row>
    <row r="9" spans="1:14" x14ac:dyDescent="0.25">
      <c r="A9" s="1" t="s">
        <v>20</v>
      </c>
      <c r="B9" s="1">
        <v>153.13</v>
      </c>
      <c r="C9" s="1">
        <v>-96.38</v>
      </c>
      <c r="D9" s="1">
        <v>44</v>
      </c>
      <c r="E9" s="1">
        <v>-1.27</v>
      </c>
      <c r="F9" s="1">
        <v>-51.39</v>
      </c>
      <c r="G9" s="1">
        <v>-51.39</v>
      </c>
      <c r="H9" s="21">
        <f>'Business Result'!F9/'Business Result'!C9</f>
        <v>0.60839020747870354</v>
      </c>
      <c r="I9" s="21">
        <f>'Business Result'!D9/'Business Result'!B9</f>
        <v>0.9541601361713602</v>
      </c>
      <c r="J9" s="19">
        <f>'Business Result'!G9/'Business Result'!E9</f>
        <v>0.77052042138622368</v>
      </c>
      <c r="K9" s="20">
        <f>'Business Result'!H9/'Business Result'!D9</f>
        <v>3.9387463129448755E-2</v>
      </c>
      <c r="L9" s="20">
        <f>'Business Result'!I9/'Business Result'!D9</f>
        <v>0.3080759018198303</v>
      </c>
      <c r="M9" s="10">
        <f t="shared" si="0"/>
        <v>1.1179837863355027</v>
      </c>
    </row>
    <row r="10" spans="1:14" x14ac:dyDescent="0.25">
      <c r="A10" s="1" t="s">
        <v>21</v>
      </c>
      <c r="B10" s="1">
        <v>504.28</v>
      </c>
      <c r="C10" s="1">
        <v>100.84</v>
      </c>
      <c r="D10" s="1">
        <v>118.55</v>
      </c>
      <c r="E10" s="1">
        <v>-15.19</v>
      </c>
      <c r="F10" s="1">
        <v>204.19</v>
      </c>
      <c r="G10" s="1">
        <v>152.77000000000001</v>
      </c>
      <c r="H10" s="21">
        <f>'Business Result'!F10/'Business Result'!C10</f>
        <v>0.7264789848611749</v>
      </c>
      <c r="I10" s="21">
        <f>'Business Result'!D10/'Business Result'!B10</f>
        <v>0.4956077839998283</v>
      </c>
      <c r="J10" s="19">
        <f>'Business Result'!G10/'Business Result'!E10</f>
        <v>0.88766866877539652</v>
      </c>
      <c r="K10" s="20">
        <f>'Business Result'!H10/'Business Result'!D10</f>
        <v>-5.4388932351658814E-2</v>
      </c>
      <c r="L10" s="20">
        <f>'Business Result'!I10/'Business Result'!D10</f>
        <v>0.29642261891877686</v>
      </c>
      <c r="M10" s="10">
        <f t="shared" si="0"/>
        <v>1.1297023553425145</v>
      </c>
    </row>
    <row r="11" spans="1:14" x14ac:dyDescent="0.25">
      <c r="A11" s="1" t="s">
        <v>22</v>
      </c>
      <c r="B11" s="1">
        <v>1237.67</v>
      </c>
      <c r="C11" s="1">
        <v>511.32</v>
      </c>
      <c r="D11" s="1">
        <v>376.16</v>
      </c>
      <c r="E11" s="1">
        <v>-35.35</v>
      </c>
      <c r="F11" s="1">
        <v>852.13</v>
      </c>
      <c r="G11" s="1">
        <v>640.97</v>
      </c>
      <c r="H11" s="21">
        <f>'Business Result'!F11/'Business Result'!C11</f>
        <v>0.78814391755302782</v>
      </c>
      <c r="I11" s="21">
        <f>'Business Result'!D11/'Business Result'!B11</f>
        <v>0.68052499642966202</v>
      </c>
      <c r="J11" s="19">
        <f>'Business Result'!G11/'Business Result'!E11</f>
        <v>0.7948716346762088</v>
      </c>
      <c r="K11" s="20">
        <f>'Business Result'!H11/'Business Result'!D11</f>
        <v>4.625233104309593E-2</v>
      </c>
      <c r="L11" s="20">
        <f>'Business Result'!I11/'Business Result'!D11</f>
        <v>0.30162887234670571</v>
      </c>
      <c r="M11" s="10">
        <f t="shared" si="0"/>
        <v>1.1427528380660104</v>
      </c>
    </row>
    <row r="12" spans="1:14" x14ac:dyDescent="0.25">
      <c r="A12" s="1" t="s">
        <v>23</v>
      </c>
      <c r="B12" s="1">
        <v>352.51</v>
      </c>
      <c r="C12" s="1">
        <v>-116.96</v>
      </c>
      <c r="D12" s="1">
        <v>125.99</v>
      </c>
      <c r="E12" s="1">
        <v>-0.56000000000000005</v>
      </c>
      <c r="F12" s="1">
        <v>8.4700000000000006</v>
      </c>
      <c r="G12" s="1">
        <v>12.09</v>
      </c>
      <c r="H12" s="21">
        <f>'Business Result'!F12/'Business Result'!C12</f>
        <v>0.73572467476499581</v>
      </c>
      <c r="I12" s="21">
        <f>'Business Result'!D12/'Business Result'!B12</f>
        <v>0.66265005039860714</v>
      </c>
      <c r="J12" s="19">
        <f>'Business Result'!G12/'Business Result'!E12</f>
        <v>0.95547546519974857</v>
      </c>
      <c r="K12" s="20">
        <f>'Business Result'!H12/'Business Result'!D12</f>
        <v>5.5804466569867935E-2</v>
      </c>
      <c r="L12" s="20">
        <f>'Business Result'!I12/'Business Result'!D12</f>
        <v>0.14729309271935284</v>
      </c>
      <c r="M12" s="10">
        <f t="shared" si="0"/>
        <v>1.1585730244889694</v>
      </c>
    </row>
    <row r="13" spans="1:14" x14ac:dyDescent="0.25">
      <c r="A13" s="1" t="s">
        <v>24</v>
      </c>
      <c r="B13" s="1">
        <v>25.3</v>
      </c>
      <c r="C13" s="1">
        <v>-28.29</v>
      </c>
      <c r="D13" s="1">
        <v>7.86</v>
      </c>
      <c r="E13" s="1">
        <v>-0.1</v>
      </c>
      <c r="F13" s="1">
        <v>-20.52</v>
      </c>
      <c r="G13" s="1">
        <v>-20.52</v>
      </c>
      <c r="H13" s="21">
        <f>'Business Result'!F13/'Business Result'!C13</f>
        <v>0.71029489669786339</v>
      </c>
      <c r="I13" s="21">
        <f>'Business Result'!D13/'Business Result'!B13</f>
        <v>0.78985846508445268</v>
      </c>
      <c r="J13" s="19">
        <f>'Business Result'!G13/'Business Result'!E13</f>
        <v>0.78977866852561873</v>
      </c>
      <c r="K13" s="20">
        <f>'Business Result'!H13/'Business Result'!D13</f>
        <v>3.2737552434798471E-2</v>
      </c>
      <c r="L13" s="20">
        <f>'Business Result'!I13/'Business Result'!D13</f>
        <v>0.43142440269925225</v>
      </c>
      <c r="M13" s="10">
        <f t="shared" si="0"/>
        <v>1.2539406236596695</v>
      </c>
    </row>
    <row r="14" spans="1:14" x14ac:dyDescent="0.25">
      <c r="A14" s="1" t="s">
        <v>25</v>
      </c>
      <c r="B14" s="1">
        <v>81.400000000000006</v>
      </c>
      <c r="C14" s="1">
        <v>17.98</v>
      </c>
      <c r="D14" s="1">
        <v>31.92</v>
      </c>
      <c r="E14" s="1">
        <v>-3.18</v>
      </c>
      <c r="F14" s="1">
        <v>47.06</v>
      </c>
      <c r="G14" s="1">
        <v>47.06</v>
      </c>
      <c r="H14" s="21">
        <f>'Business Result'!F14/'Business Result'!C14</f>
        <v>0.63866923541421061</v>
      </c>
      <c r="I14" s="21">
        <f>'Business Result'!D14/'Business Result'!B14</f>
        <v>0.80848934843453157</v>
      </c>
      <c r="J14" s="19">
        <f>'Business Result'!G14/'Business Result'!E14</f>
        <v>0.6359392296215487</v>
      </c>
      <c r="K14" s="20">
        <f>'Business Result'!H14/'Business Result'!D14</f>
        <v>9.8993740022600488E-2</v>
      </c>
      <c r="L14" s="20">
        <f>'Business Result'!I14/'Business Result'!D14</f>
        <v>0.42149916593424336</v>
      </c>
      <c r="M14" s="10">
        <f t="shared" si="0"/>
        <v>1.1564321355783926</v>
      </c>
    </row>
    <row r="15" spans="1:14" x14ac:dyDescent="0.25">
      <c r="A15" s="1" t="s">
        <v>26</v>
      </c>
      <c r="B15" s="1">
        <v>92.16</v>
      </c>
      <c r="C15" s="1">
        <v>-13.27</v>
      </c>
      <c r="D15" s="1">
        <v>12.91</v>
      </c>
      <c r="E15" s="1">
        <v>-4.22</v>
      </c>
      <c r="F15" s="1">
        <v>25.42</v>
      </c>
      <c r="G15" s="1">
        <v>19.02</v>
      </c>
      <c r="H15" s="21">
        <f>'Business Result'!F15/'Business Result'!C15</f>
        <v>0.66548613801117817</v>
      </c>
      <c r="I15" s="21">
        <f>'Business Result'!D15/'Business Result'!B15</f>
        <v>0.65182027749989124</v>
      </c>
      <c r="J15" s="19">
        <f>'Business Result'!G15/'Business Result'!E15</f>
        <v>0.72638390659070129</v>
      </c>
      <c r="K15" s="20">
        <f>'Business Result'!H15/'Business Result'!D15</f>
        <v>-2.9227278793540642E-2</v>
      </c>
      <c r="L15" s="20">
        <f>'Business Result'!I15/'Business Result'!D15</f>
        <v>0.49937719649450596</v>
      </c>
      <c r="M15" s="10">
        <f t="shared" si="0"/>
        <v>1.1965338242916665</v>
      </c>
    </row>
    <row r="16" spans="1:14" x14ac:dyDescent="0.25">
      <c r="A16" s="1" t="s">
        <v>27</v>
      </c>
      <c r="B16" s="1">
        <v>1348.9</v>
      </c>
      <c r="C16" s="1">
        <v>-627.04999999999995</v>
      </c>
      <c r="D16" s="1">
        <v>31.42</v>
      </c>
      <c r="E16" s="1">
        <v>18.61</v>
      </c>
      <c r="F16" s="1">
        <v>-577.03</v>
      </c>
      <c r="G16" s="1">
        <v>-577.03</v>
      </c>
      <c r="H16" s="21">
        <f>'Business Result'!F16/'Business Result'!C16</f>
        <v>0.93382042718073976</v>
      </c>
      <c r="I16" s="21">
        <f>'Business Result'!D16/'Business Result'!B16</f>
        <v>0.92673512670451641</v>
      </c>
      <c r="J16" s="19">
        <f>'Business Result'!G16/'Business Result'!E16</f>
        <v>1.0337356477787072</v>
      </c>
      <c r="K16" s="20">
        <f>'Business Result'!H16/'Business Result'!D16</f>
        <v>6.1890710966966668E-2</v>
      </c>
      <c r="L16" s="20">
        <f>'Business Result'!I16/'Business Result'!D16</f>
        <v>0.21585228899213882</v>
      </c>
      <c r="M16" s="10">
        <f t="shared" si="0"/>
        <v>1.3114786477378126</v>
      </c>
    </row>
    <row r="17" spans="1:13" x14ac:dyDescent="0.25">
      <c r="A17" s="1" t="s">
        <v>28</v>
      </c>
      <c r="B17" s="1">
        <v>17.07</v>
      </c>
      <c r="C17" s="1">
        <v>-24.92</v>
      </c>
      <c r="D17" s="1">
        <v>10.06</v>
      </c>
      <c r="E17" s="1">
        <v>-0.92</v>
      </c>
      <c r="F17" s="1">
        <v>-15.78</v>
      </c>
      <c r="G17" s="1">
        <v>-15.78</v>
      </c>
      <c r="H17" s="21">
        <f>'Business Result'!F17/'Business Result'!C17</f>
        <v>0.68878101402373249</v>
      </c>
      <c r="I17" s="21">
        <f>'Business Result'!D17/'Business Result'!B17</f>
        <v>0.86205954657197481</v>
      </c>
      <c r="J17" s="19">
        <f>'Business Result'!G17/'Business Result'!E17</f>
        <v>0.5930118110236221</v>
      </c>
      <c r="K17" s="20">
        <f>'Business Result'!H17/'Business Result'!D17</f>
        <v>6.115335868187579E-2</v>
      </c>
      <c r="L17" s="20">
        <f>'Business Result'!I17/'Business Result'!D17</f>
        <v>1.79340937896071</v>
      </c>
      <c r="M17" s="10">
        <f t="shared" si="0"/>
        <v>2.4475745486662079</v>
      </c>
    </row>
    <row r="18" spans="1:13" x14ac:dyDescent="0.25">
      <c r="A18" s="1" t="s">
        <v>29</v>
      </c>
      <c r="B18" s="1">
        <v>17.25</v>
      </c>
      <c r="C18" s="1">
        <v>-89.62</v>
      </c>
      <c r="D18" s="1">
        <v>6.18</v>
      </c>
      <c r="E18" s="1">
        <v>-28.34</v>
      </c>
      <c r="F18" s="1">
        <v>-56.92</v>
      </c>
      <c r="G18" s="1">
        <v>-56.76</v>
      </c>
      <c r="H18" s="21">
        <f>'Business Result'!F18/'Business Result'!C18</f>
        <v>0.82671461857967798</v>
      </c>
      <c r="I18" s="21">
        <f>'Business Result'!D18/'Business Result'!B18</f>
        <v>0.86130680290400652</v>
      </c>
      <c r="J18" s="19">
        <f>'Business Result'!G18/'Business Result'!E18</f>
        <v>0.88630490956072361</v>
      </c>
      <c r="K18" s="20">
        <f>'Business Result'!H18/'Business Result'!D18</f>
        <v>0.13218031968031968</v>
      </c>
      <c r="L18" s="20">
        <f>'Business Result'!I18/'Business Result'!D18</f>
        <v>0.46272477522477523</v>
      </c>
      <c r="M18" s="10">
        <f t="shared" si="0"/>
        <v>1.4812100044658185</v>
      </c>
    </row>
    <row r="19" spans="1:13" x14ac:dyDescent="0.25">
      <c r="A19" s="1" t="s">
        <v>30</v>
      </c>
      <c r="B19" s="1">
        <v>443.15</v>
      </c>
      <c r="C19" s="1">
        <v>183.96</v>
      </c>
      <c r="D19" s="1">
        <v>80.28</v>
      </c>
      <c r="E19" s="1">
        <v>-25.43</v>
      </c>
      <c r="F19" s="1">
        <v>238.81</v>
      </c>
      <c r="G19" s="1">
        <v>149.11000000000001</v>
      </c>
      <c r="H19" s="21">
        <f>'Business Result'!F19/'Business Result'!C19</f>
        <v>0.56395041293276937</v>
      </c>
      <c r="I19" s="21">
        <f>'Business Result'!D19/'Business Result'!B19</f>
        <v>0.56349309613367704</v>
      </c>
      <c r="J19" s="19">
        <f>'Business Result'!G19/'Business Result'!E19</f>
        <v>0.78416841552990557</v>
      </c>
      <c r="K19" s="20">
        <f>'Business Result'!H19/'Business Result'!D19</f>
        <v>-8.4734792693635791E-3</v>
      </c>
      <c r="L19" s="20">
        <f>'Business Result'!I19/'Business Result'!D19</f>
        <v>0.28354668635182084</v>
      </c>
      <c r="M19" s="10">
        <f t="shared" si="0"/>
        <v>1.0592416226123629</v>
      </c>
    </row>
    <row r="20" spans="1:13" x14ac:dyDescent="0.25">
      <c r="A20" s="1" t="s">
        <v>31</v>
      </c>
      <c r="B20" s="1">
        <v>221.94</v>
      </c>
      <c r="C20" s="1">
        <v>58.94</v>
      </c>
      <c r="D20" s="1">
        <v>53.96</v>
      </c>
      <c r="E20" s="1">
        <v>13.48</v>
      </c>
      <c r="F20" s="1">
        <v>127.47</v>
      </c>
      <c r="G20" s="1">
        <v>95.17</v>
      </c>
      <c r="H20" s="21">
        <f>'Business Result'!F20/'Business Result'!C20</f>
        <v>0.81849495995435428</v>
      </c>
      <c r="I20" s="21">
        <f>'Business Result'!D20/'Business Result'!B20</f>
        <v>0.73196874607293083</v>
      </c>
      <c r="J20" s="19">
        <f>'Business Result'!G20/'Business Result'!E20</f>
        <v>0.8640110271330379</v>
      </c>
      <c r="K20" s="20">
        <f>'Business Result'!H20/'Business Result'!D20</f>
        <v>5.8382145021207837E-2</v>
      </c>
      <c r="L20" s="20">
        <f>'Business Result'!I20/'Business Result'!D20</f>
        <v>0.25414057766107856</v>
      </c>
      <c r="M20" s="10">
        <f t="shared" si="0"/>
        <v>1.1765337498153243</v>
      </c>
    </row>
    <row r="21" spans="1:13" x14ac:dyDescent="0.25">
      <c r="A21" s="1" t="s">
        <v>32</v>
      </c>
      <c r="B21" s="1">
        <v>283.08</v>
      </c>
      <c r="C21" s="1">
        <v>31.62</v>
      </c>
      <c r="D21" s="1">
        <v>134.21</v>
      </c>
      <c r="E21" s="1">
        <v>2.29</v>
      </c>
      <c r="F21" s="1">
        <v>171.55</v>
      </c>
      <c r="G21" s="1">
        <v>126.55</v>
      </c>
      <c r="H21" s="21">
        <f>'Business Result'!F21/'Business Result'!C21</f>
        <v>0.79960779243168689</v>
      </c>
      <c r="I21" s="21">
        <f>'Business Result'!D21/'Business Result'!B21</f>
        <v>0.46959880841376139</v>
      </c>
      <c r="J21" s="19">
        <f>'Business Result'!G21/'Business Result'!E21</f>
        <v>0.88063590041635142</v>
      </c>
      <c r="K21" s="20">
        <f>'Business Result'!H21/'Business Result'!D21</f>
        <v>-4.2904664895948838E-2</v>
      </c>
      <c r="L21" s="20">
        <f>'Business Result'!I21/'Business Result'!D21</f>
        <v>0.2945769617576523</v>
      </c>
      <c r="M21" s="10">
        <f t="shared" si="0"/>
        <v>1.1323081972780549</v>
      </c>
    </row>
    <row r="22" spans="1:13" x14ac:dyDescent="0.25">
      <c r="A22" s="1" t="s">
        <v>33</v>
      </c>
      <c r="B22" s="1">
        <v>354.9</v>
      </c>
      <c r="C22" s="1">
        <v>324.87</v>
      </c>
      <c r="D22" s="1">
        <v>52.42</v>
      </c>
      <c r="E22" s="1">
        <v>-9.61</v>
      </c>
      <c r="F22" s="1">
        <v>367.67</v>
      </c>
      <c r="G22" s="1">
        <v>280.89</v>
      </c>
      <c r="H22" s="21">
        <f>'Business Result'!F22/'Business Result'!C22</f>
        <v>1.0461005552442566</v>
      </c>
      <c r="I22" s="21">
        <f>'Business Result'!D22/'Business Result'!B22</f>
        <v>0.92011580390197656</v>
      </c>
      <c r="J22" s="19">
        <f>'Business Result'!G22/'Business Result'!E22</f>
        <v>0.79602084720856725</v>
      </c>
      <c r="K22" s="20">
        <f>'Business Result'!H22/'Business Result'!D22</f>
        <v>5.5410917899954053E-2</v>
      </c>
      <c r="L22" s="20">
        <f>'Business Result'!I22/'Business Result'!D22</f>
        <v>0.25502944575159758</v>
      </c>
      <c r="M22" s="10">
        <f t="shared" si="0"/>
        <v>1.1064612108601188</v>
      </c>
    </row>
    <row r="23" spans="1:13" x14ac:dyDescent="0.25">
      <c r="A23" s="1" t="s">
        <v>34</v>
      </c>
      <c r="B23" s="1">
        <v>649.11</v>
      </c>
      <c r="C23" s="1">
        <v>265.04000000000002</v>
      </c>
      <c r="D23" s="1">
        <v>148.44</v>
      </c>
      <c r="E23" s="1">
        <v>-20.010000000000002</v>
      </c>
      <c r="F23" s="1">
        <v>402.64</v>
      </c>
      <c r="G23" s="1">
        <v>303.13</v>
      </c>
      <c r="H23" s="21">
        <f>'Business Result'!F23/'Business Result'!C23</f>
        <v>0.72814364081806571</v>
      </c>
      <c r="I23" s="21">
        <f>'Business Result'!D23/'Business Result'!B23</f>
        <v>0.69132452090432739</v>
      </c>
      <c r="J23" s="19">
        <f>'Business Result'!G23/'Business Result'!E23</f>
        <v>0.7677410818590783</v>
      </c>
      <c r="K23" s="20">
        <f>'Business Result'!H23/'Business Result'!D23</f>
        <v>3.9950839928313747E-2</v>
      </c>
      <c r="L23" s="20">
        <f>'Business Result'!I23/'Business Result'!D23</f>
        <v>0.32417489589924176</v>
      </c>
      <c r="M23" s="10">
        <f t="shared" si="0"/>
        <v>1.1318668176866338</v>
      </c>
    </row>
    <row r="24" spans="1:13" x14ac:dyDescent="0.25">
      <c r="A24" s="1" t="s">
        <v>35</v>
      </c>
      <c r="B24" s="1">
        <v>2424.66</v>
      </c>
      <c r="C24" s="1">
        <v>-624.46</v>
      </c>
      <c r="D24" s="1">
        <v>1028.43</v>
      </c>
      <c r="E24" s="1">
        <v>-173.06</v>
      </c>
      <c r="F24" s="1">
        <v>230.93</v>
      </c>
      <c r="G24" s="1">
        <v>216.65</v>
      </c>
      <c r="H24" s="21">
        <f>'Business Result'!F24/'Business Result'!C24</f>
        <v>0.88908086886776572</v>
      </c>
      <c r="I24" s="21">
        <f>'Business Result'!D24/'Business Result'!B24</f>
        <v>0.81053449165163405</v>
      </c>
      <c r="J24" s="19">
        <f>'Business Result'!G24/'Business Result'!E24</f>
        <v>1.0090418147080746</v>
      </c>
      <c r="K24" s="20">
        <f>'Business Result'!H24/'Business Result'!D24</f>
        <v>6.9626716187173449E-2</v>
      </c>
      <c r="L24" s="20">
        <f>'Business Result'!I24/'Business Result'!D24</f>
        <v>0.12888563981946474</v>
      </c>
      <c r="M24" s="10">
        <f t="shared" si="0"/>
        <v>1.2075541707147128</v>
      </c>
    </row>
    <row r="25" spans="1:13" x14ac:dyDescent="0.25">
      <c r="A25" s="1" t="s">
        <v>36</v>
      </c>
      <c r="B25" s="1">
        <v>1089.22</v>
      </c>
      <c r="C25" s="1">
        <v>-1347.31</v>
      </c>
      <c r="D25" s="1">
        <v>54.24</v>
      </c>
      <c r="E25" s="1">
        <v>33.31</v>
      </c>
      <c r="F25" s="1">
        <v>-1326.38</v>
      </c>
      <c r="G25" s="1">
        <v>-1294.67</v>
      </c>
      <c r="H25" s="26">
        <f>'Business Result'!F25/'Business Result'!C25</f>
        <v>0.99802884201640041</v>
      </c>
      <c r="I25" s="21">
        <f>'Business Result'!D25/'Business Result'!B25</f>
        <v>0.85486888759228918</v>
      </c>
      <c r="J25" s="19">
        <f>'Business Result'!G25/'Business Result'!E25</f>
        <v>1.1490702323340547</v>
      </c>
      <c r="K25" s="20">
        <f>'Business Result'!H25/'Business Result'!D25</f>
        <v>6.051507708765038E-2</v>
      </c>
      <c r="L25" s="20">
        <f>'Business Result'!I25/'Business Result'!D25</f>
        <v>0.22433761388414455</v>
      </c>
      <c r="M25" s="10">
        <f t="shared" si="0"/>
        <v>1.4339229233058497</v>
      </c>
    </row>
    <row r="26" spans="1:13" x14ac:dyDescent="0.25">
      <c r="A26" s="1" t="s">
        <v>37</v>
      </c>
      <c r="B26" s="1">
        <v>1161.8699999999999</v>
      </c>
      <c r="C26" s="1">
        <v>-1038.54</v>
      </c>
      <c r="D26" s="1">
        <v>119.3</v>
      </c>
      <c r="E26" s="1">
        <v>-47.26</v>
      </c>
      <c r="F26" s="1">
        <v>-966.49</v>
      </c>
      <c r="G26" s="1">
        <v>-966.49</v>
      </c>
      <c r="H26" s="21">
        <f>'Business Result'!F26/'Business Result'!C26</f>
        <v>0.95586843412555234</v>
      </c>
      <c r="I26" s="21">
        <f>'Business Result'!D26/'Business Result'!B26</f>
        <v>0.83249151642773422</v>
      </c>
      <c r="J26" s="19">
        <f>'Business Result'!G26/'Business Result'!E26</f>
        <v>1.0099913494809689</v>
      </c>
      <c r="K26" s="20">
        <f>'Business Result'!H26/'Business Result'!D26</f>
        <v>6.4698804614084171E-2</v>
      </c>
      <c r="L26" s="20">
        <f>'Business Result'!I26/'Business Result'!D26</f>
        <v>0.27693772839924391</v>
      </c>
      <c r="M26" s="10">
        <f t="shared" si="0"/>
        <v>1.3516278824942969</v>
      </c>
    </row>
    <row r="27" spans="1:13" x14ac:dyDescent="0.25">
      <c r="A27" s="1" t="s">
        <v>38</v>
      </c>
      <c r="B27" s="1">
        <v>95.89</v>
      </c>
      <c r="C27" s="1">
        <v>54.22</v>
      </c>
      <c r="D27" s="1">
        <v>29.48</v>
      </c>
      <c r="E27" s="1">
        <v>8.7899999999999991</v>
      </c>
      <c r="F27" s="1">
        <v>74.91</v>
      </c>
      <c r="G27" s="1">
        <v>55.14</v>
      </c>
      <c r="H27" s="21">
        <f>'Business Result'!F27/'Business Result'!C27</f>
        <v>0.32014729357593952</v>
      </c>
      <c r="I27" s="21">
        <f>'Business Result'!D27/'Business Result'!B27</f>
        <v>0.38919249436312914</v>
      </c>
      <c r="J27" s="19">
        <f>'Business Result'!G27/'Business Result'!E27</f>
        <v>0.7211364614722342</v>
      </c>
      <c r="K27" s="20">
        <f>'Business Result'!H27/'Business Result'!D27</f>
        <v>2.4466483372610631E-2</v>
      </c>
      <c r="L27" s="20">
        <f>'Business Result'!I27/'Business Result'!D27</f>
        <v>0.25648075412411625</v>
      </c>
      <c r="M27" s="10">
        <f t="shared" si="0"/>
        <v>1.002083698968961</v>
      </c>
    </row>
    <row r="28" spans="1:13" s="3" customFormat="1" x14ac:dyDescent="0.25">
      <c r="A28" s="2" t="s">
        <v>39</v>
      </c>
      <c r="B28" s="2">
        <f>SUM(B4:B27)</f>
        <v>11892.829999999998</v>
      </c>
      <c r="C28" s="2">
        <f t="shared" ref="C28:G28" si="1">SUM(C4:C27)</f>
        <v>-1877.84</v>
      </c>
      <c r="D28" s="2">
        <f t="shared" si="1"/>
        <v>2831.1700000000005</v>
      </c>
      <c r="E28" s="2">
        <f t="shared" si="1"/>
        <v>-564.91000000000008</v>
      </c>
      <c r="F28" s="2">
        <f t="shared" si="1"/>
        <v>632.85999999999956</v>
      </c>
      <c r="G28" s="2">
        <f t="shared" si="1"/>
        <v>-283.36000000000024</v>
      </c>
      <c r="H28" s="24">
        <f>'Business Result'!F28/'Business Result'!C28</f>
        <v>0.79830898598139644</v>
      </c>
      <c r="I28" s="24">
        <f>'Business Result'!D28/'Business Result'!B28</f>
        <v>0.7113593580353631</v>
      </c>
      <c r="J28" s="23">
        <f>'Business Result'!G28/'Business Result'!E28</f>
        <v>0.92383778712466846</v>
      </c>
      <c r="K28" s="20">
        <f>'Business Result'!H28/'Business Result'!D28</f>
        <v>4.0628021533909819E-2</v>
      </c>
      <c r="L28" s="23">
        <f>'Business Result'!I28/'Business Result'!D28</f>
        <v>0.24472510713577655</v>
      </c>
      <c r="M28" s="10">
        <f t="shared" si="0"/>
        <v>1.2091909157943548</v>
      </c>
    </row>
    <row r="29" spans="1:13" x14ac:dyDescent="0.25">
      <c r="A29" s="1" t="s">
        <v>40</v>
      </c>
      <c r="B29" s="1">
        <v>9719.31</v>
      </c>
      <c r="C29" s="1">
        <v>5724.22</v>
      </c>
      <c r="D29" s="1">
        <v>2038.59</v>
      </c>
      <c r="E29" s="1">
        <v>-1223.79</v>
      </c>
      <c r="F29" s="1">
        <v>6576.56</v>
      </c>
      <c r="G29" s="1">
        <v>5111.17</v>
      </c>
      <c r="H29" s="9">
        <v>0.72189999999999999</v>
      </c>
      <c r="I29" s="9">
        <v>0.7056</v>
      </c>
      <c r="J29" s="9">
        <v>0.75180000000000002</v>
      </c>
      <c r="K29" s="9">
        <v>4.2500000000000003E-2</v>
      </c>
      <c r="L29" s="9">
        <v>0.26889999999999997</v>
      </c>
      <c r="M29" s="10">
        <f t="shared" si="0"/>
        <v>1.0631999999999999</v>
      </c>
    </row>
    <row r="30" spans="1:13" s="3" customFormat="1" x14ac:dyDescent="0.25">
      <c r="A30" s="2" t="s">
        <v>41</v>
      </c>
      <c r="B30" s="2"/>
      <c r="C30" s="2"/>
      <c r="D30" s="2"/>
      <c r="E30" s="2"/>
      <c r="F30" s="2"/>
      <c r="G30" s="2"/>
      <c r="H30" s="2"/>
      <c r="I30" s="25"/>
      <c r="J30" s="2"/>
      <c r="K30" s="2"/>
      <c r="L30" s="2"/>
      <c r="M30" s="2"/>
    </row>
    <row r="31" spans="1:13" x14ac:dyDescent="0.25">
      <c r="A31" s="1" t="s">
        <v>77</v>
      </c>
      <c r="B31" s="1">
        <v>40.130000000000003</v>
      </c>
      <c r="C31" s="1">
        <v>-196.9</v>
      </c>
      <c r="D31" s="1">
        <v>17.07</v>
      </c>
      <c r="E31" s="1">
        <v>-65.63</v>
      </c>
      <c r="F31" s="1">
        <v>-104.89</v>
      </c>
      <c r="G31" s="1">
        <v>-104.89</v>
      </c>
      <c r="H31" s="21">
        <f>'Business Result'!F31/'Business Result'!C31</f>
        <v>0.56316004387615393</v>
      </c>
      <c r="I31" s="21">
        <f>'Business Result'!D31/'Business Result'!B31</f>
        <v>0.76604722291167915</v>
      </c>
      <c r="J31" s="20">
        <f>'Business Result'!G31/'Business Result'!E31</f>
        <v>0.71880254743336824</v>
      </c>
      <c r="K31" s="20">
        <f>'Business Result'!H31/'Business Result'!D31</f>
        <v>2.6317714811292161E-2</v>
      </c>
      <c r="L31" s="20">
        <f>'Business Result'!I31/'Business Result'!D31</f>
        <v>0.36993216760558967</v>
      </c>
      <c r="M31" s="19">
        <f t="shared" ref="M31:M45" si="2">SUM(J31:L31)</f>
        <v>1.11505242985025</v>
      </c>
    </row>
    <row r="32" spans="1:13" x14ac:dyDescent="0.25">
      <c r="A32" s="1" t="s">
        <v>42</v>
      </c>
      <c r="B32" s="1">
        <v>32.94</v>
      </c>
      <c r="C32" s="1">
        <v>-241.49</v>
      </c>
      <c r="D32" s="1">
        <v>12.72</v>
      </c>
      <c r="E32" s="1">
        <v>-0.46</v>
      </c>
      <c r="F32" s="1">
        <v>-229.23</v>
      </c>
      <c r="G32" s="1">
        <v>-229.23</v>
      </c>
      <c r="H32" s="21">
        <f>'Business Result'!F32/'Business Result'!C32</f>
        <v>0.67522621027407126</v>
      </c>
      <c r="I32" s="21">
        <f>'Business Result'!D32/'Business Result'!B32</f>
        <v>0.77155053884531288</v>
      </c>
      <c r="J32" s="20">
        <f>'Business Result'!G32/'Business Result'!E32</f>
        <v>0.86190693340206603</v>
      </c>
      <c r="K32" s="20">
        <f>'Business Result'!H32/'Business Result'!D32</f>
        <v>3.3095161317696575E-2</v>
      </c>
      <c r="L32" s="20">
        <f>'Business Result'!I32/'Business Result'!D32</f>
        <v>0.54747882758269539</v>
      </c>
      <c r="M32" s="19">
        <f t="shared" si="2"/>
        <v>1.4424809223024579</v>
      </c>
    </row>
    <row r="33" spans="1:13" x14ac:dyDescent="0.25">
      <c r="A33" s="1" t="s">
        <v>43</v>
      </c>
      <c r="B33" s="1">
        <v>62.4</v>
      </c>
      <c r="C33" s="1">
        <v>-105.93</v>
      </c>
      <c r="D33" s="1">
        <v>30.51</v>
      </c>
      <c r="E33" s="1">
        <v>-2.83</v>
      </c>
      <c r="F33" s="1">
        <v>-78.239999999999995</v>
      </c>
      <c r="G33" s="1">
        <v>-57.49</v>
      </c>
      <c r="H33" s="21">
        <f>'Business Result'!F33/'Business Result'!C33</f>
        <v>0.69636551215917464</v>
      </c>
      <c r="I33" s="21">
        <f>'Business Result'!D33/'Business Result'!B33</f>
        <v>0.80490232303126374</v>
      </c>
      <c r="J33" s="20">
        <f>'Business Result'!G33/'Business Result'!E33</f>
        <v>0.79470374229876228</v>
      </c>
      <c r="K33" s="20">
        <f>'Business Result'!H33/'Business Result'!D33</f>
        <v>1.8524962794589112E-2</v>
      </c>
      <c r="L33" s="20">
        <f>'Business Result'!I33/'Business Result'!D33</f>
        <v>0.33567054886310632</v>
      </c>
      <c r="M33" s="19">
        <f t="shared" si="2"/>
        <v>1.1488992539564578</v>
      </c>
    </row>
    <row r="34" spans="1:13" x14ac:dyDescent="0.25">
      <c r="A34" s="1" t="s">
        <v>44</v>
      </c>
      <c r="B34" s="1">
        <v>19.059999999999999</v>
      </c>
      <c r="C34" s="1">
        <v>-179.26</v>
      </c>
      <c r="D34" s="1">
        <v>8.69</v>
      </c>
      <c r="E34" s="1">
        <v>-3.72</v>
      </c>
      <c r="F34" s="1">
        <v>-174.29</v>
      </c>
      <c r="G34" s="1">
        <v>-174.29</v>
      </c>
      <c r="H34" s="21">
        <f>'Business Result'!F34/'Business Result'!C34</f>
        <v>0.82509454043160257</v>
      </c>
      <c r="I34" s="21">
        <f>'Business Result'!D34/'Business Result'!B34</f>
        <v>0.94757817984194193</v>
      </c>
      <c r="J34" s="20">
        <f>'Business Result'!G34/'Business Result'!E34</f>
        <v>0.95746544409470369</v>
      </c>
      <c r="K34" s="20">
        <f>'Business Result'!H34/'Business Result'!D34</f>
        <v>0.10541031400850739</v>
      </c>
      <c r="L34" s="20">
        <f>'Business Result'!I34/'Business Result'!D34</f>
        <v>0.40553457917124697</v>
      </c>
      <c r="M34" s="19">
        <f t="shared" si="2"/>
        <v>1.4684103372744581</v>
      </c>
    </row>
    <row r="35" spans="1:13" x14ac:dyDescent="0.25">
      <c r="A35" s="1" t="s">
        <v>45</v>
      </c>
      <c r="B35" s="1">
        <v>270.25</v>
      </c>
      <c r="C35" s="1">
        <v>-661.67</v>
      </c>
      <c r="D35" s="1">
        <v>160.08000000000001</v>
      </c>
      <c r="E35" s="1">
        <v>-11.06</v>
      </c>
      <c r="F35" s="1">
        <v>-512.63</v>
      </c>
      <c r="G35" s="1">
        <v>-380.27</v>
      </c>
      <c r="H35" s="21">
        <f>'Business Result'!F35/'Business Result'!C35</f>
        <v>0.85933314660596716</v>
      </c>
      <c r="I35" s="21">
        <f>'Business Result'!D35/'Business Result'!B35</f>
        <v>0.94262472927819352</v>
      </c>
      <c r="J35" s="20">
        <f>'Business Result'!G35/'Business Result'!E35</f>
        <v>0.88224727878309228</v>
      </c>
      <c r="K35" s="20">
        <f>'Business Result'!H35/'Business Result'!D35</f>
        <v>0.13103224591433177</v>
      </c>
      <c r="L35" s="20">
        <f>'Business Result'!I35/'Business Result'!D35</f>
        <v>0.17879009813973928</v>
      </c>
      <c r="M35" s="19">
        <f t="shared" si="2"/>
        <v>1.1920696228371632</v>
      </c>
    </row>
    <row r="36" spans="1:13" s="3" customFormat="1" x14ac:dyDescent="0.25">
      <c r="A36" s="2" t="s">
        <v>46</v>
      </c>
      <c r="B36" s="2">
        <f>SUM(B31:B35)</f>
        <v>424.78</v>
      </c>
      <c r="C36" s="2">
        <f t="shared" ref="C36:G36" si="3">SUM(C31:C35)</f>
        <v>-1385.25</v>
      </c>
      <c r="D36" s="2">
        <f t="shared" si="3"/>
        <v>229.07</v>
      </c>
      <c r="E36" s="2">
        <f t="shared" si="3"/>
        <v>-83.699999999999989</v>
      </c>
      <c r="F36" s="2">
        <f t="shared" si="3"/>
        <v>-1099.28</v>
      </c>
      <c r="G36" s="2">
        <f t="shared" si="3"/>
        <v>-946.17</v>
      </c>
      <c r="H36" s="24">
        <f>'Business Result'!F36/'Business Result'!C36</f>
        <v>0.77234422381966716</v>
      </c>
      <c r="I36" s="24">
        <f>'Business Result'!D36/'Business Result'!B36</f>
        <v>0.8795850037111459</v>
      </c>
      <c r="J36" s="23">
        <f>'Business Result'!G36/'Business Result'!E36</f>
        <v>0.85487182614705937</v>
      </c>
      <c r="K36" s="23">
        <f>'Business Result'!H36/'Business Result'!D36</f>
        <v>9.1426312245566133E-2</v>
      </c>
      <c r="L36" s="23">
        <f>'Business Result'!I36/'Business Result'!D36</f>
        <v>0.26612469807695871</v>
      </c>
      <c r="M36" s="22">
        <f t="shared" si="2"/>
        <v>1.2124228364695842</v>
      </c>
    </row>
    <row r="37" spans="1:13" x14ac:dyDescent="0.25">
      <c r="A37" s="1" t="s">
        <v>40</v>
      </c>
      <c r="B37" s="1">
        <v>278.64</v>
      </c>
      <c r="C37" s="1">
        <v>-226.21</v>
      </c>
      <c r="D37" s="1">
        <v>153.19999999999999</v>
      </c>
      <c r="E37" s="1">
        <v>-63.94</v>
      </c>
      <c r="F37" s="1">
        <v>-36.71</v>
      </c>
      <c r="G37" s="1">
        <v>-84</v>
      </c>
      <c r="H37" s="9">
        <v>0.54320000000000002</v>
      </c>
      <c r="I37" s="9">
        <v>0.752</v>
      </c>
      <c r="J37" s="9">
        <v>0.65280000000000005</v>
      </c>
      <c r="K37" s="27">
        <f>'Business Result'!H37/'Business Result'!D37</f>
        <v>6.8046644821984192E-2</v>
      </c>
      <c r="L37" s="9">
        <v>0.30740000000000001</v>
      </c>
      <c r="M37" s="22">
        <f t="shared" si="2"/>
        <v>1.0282466448219842</v>
      </c>
    </row>
    <row r="38" spans="1:13" s="3" customFormat="1" x14ac:dyDescent="0.25">
      <c r="A38" s="2" t="s">
        <v>47</v>
      </c>
      <c r="B38" s="2">
        <f>B36+B28</f>
        <v>12317.609999999999</v>
      </c>
      <c r="C38" s="2">
        <f t="shared" ref="C38:G38" si="4">C36+C28</f>
        <v>-3263.09</v>
      </c>
      <c r="D38" s="2">
        <f t="shared" si="4"/>
        <v>3060.2400000000007</v>
      </c>
      <c r="E38" s="2">
        <f t="shared" si="4"/>
        <v>-648.61000000000013</v>
      </c>
      <c r="F38" s="2">
        <f t="shared" si="4"/>
        <v>-466.42000000000041</v>
      </c>
      <c r="G38" s="2">
        <f t="shared" si="4"/>
        <v>-1229.5300000000002</v>
      </c>
      <c r="H38" s="23">
        <f>'Business Result'!F38/'Business Result'!C38</f>
        <v>0.79600321379458339</v>
      </c>
      <c r="I38" s="24">
        <f>'Business Result'!D38/'Business Result'!B38</f>
        <v>0.72662892382597777</v>
      </c>
      <c r="J38" s="24">
        <f>'Business Result'!G38/'Business Result'!E38</f>
        <v>0.91677557481924155</v>
      </c>
      <c r="K38" s="25">
        <v>4.6199999999999998E-2</v>
      </c>
      <c r="L38" s="23">
        <f>'Business Result'!I38/'Business Result'!D38</f>
        <v>0.2470763911466716</v>
      </c>
      <c r="M38" s="22">
        <f t="shared" si="2"/>
        <v>1.2100519659659132</v>
      </c>
    </row>
    <row r="39" spans="1:13" x14ac:dyDescent="0.25">
      <c r="A39" s="1" t="s">
        <v>48</v>
      </c>
      <c r="B39" s="1"/>
      <c r="C39" s="1"/>
      <c r="D39" s="1"/>
      <c r="E39" s="1"/>
      <c r="F39" s="1"/>
      <c r="G39" s="1"/>
      <c r="H39" s="1"/>
      <c r="I39" s="9"/>
      <c r="J39" s="1"/>
      <c r="K39" s="1"/>
      <c r="L39" s="1"/>
      <c r="M39" s="1"/>
    </row>
    <row r="40" spans="1:13" x14ac:dyDescent="0.25">
      <c r="A40" s="1" t="s">
        <v>49</v>
      </c>
      <c r="B40" s="1">
        <v>382.22</v>
      </c>
      <c r="C40" s="1">
        <v>250.36</v>
      </c>
      <c r="D40" s="1">
        <v>107.28</v>
      </c>
      <c r="E40" s="1">
        <v>-1.6</v>
      </c>
      <c r="F40" s="1">
        <v>373.79</v>
      </c>
      <c r="G40" s="1">
        <v>274.25</v>
      </c>
      <c r="H40" s="20">
        <f>'Business Result'!F40/'Business Result'!C40</f>
        <v>0.88799860323266222</v>
      </c>
      <c r="I40" s="21">
        <f>'Business Result'!D40/'Business Result'!B40</f>
        <v>0.47760147916656204</v>
      </c>
      <c r="J40" s="9">
        <v>1.0311999999999999</v>
      </c>
      <c r="K40" s="20">
        <f>'Business Result'!H40/'Business Result'!D40</f>
        <v>-3.7763984956473713E-2</v>
      </c>
      <c r="L40" s="20">
        <f>'Business Result'!I40/'Business Result'!D40</f>
        <v>5.3888435946663857E-2</v>
      </c>
      <c r="M40" s="19">
        <f t="shared" si="2"/>
        <v>1.04732445099019</v>
      </c>
    </row>
    <row r="41" spans="1:13" x14ac:dyDescent="0.25">
      <c r="A41" s="1" t="s">
        <v>50</v>
      </c>
      <c r="B41" s="1">
        <v>304.94</v>
      </c>
      <c r="C41" s="1">
        <v>-55.99</v>
      </c>
      <c r="D41" s="1">
        <v>249.5</v>
      </c>
      <c r="E41" s="1">
        <v>-1.44</v>
      </c>
      <c r="F41" s="1">
        <v>192.07</v>
      </c>
      <c r="G41" s="1">
        <v>178.15</v>
      </c>
      <c r="H41" s="20">
        <f>'Business Result'!F41/'Business Result'!C41</f>
        <v>1.7957966425194118</v>
      </c>
      <c r="I41" s="21">
        <f>'Business Result'!D41/'Business Result'!B41</f>
        <v>0.78757645425758038</v>
      </c>
      <c r="J41" s="9">
        <v>2.0968</v>
      </c>
      <c r="K41" s="20">
        <f>'Business Result'!H41/'Business Result'!D41</f>
        <v>-2.7043401630315048E-2</v>
      </c>
      <c r="L41" s="20">
        <f>'Business Result'!I41/'Business Result'!D41</f>
        <v>0.34153998678122932</v>
      </c>
      <c r="M41" s="19">
        <f t="shared" si="2"/>
        <v>2.4112965851509141</v>
      </c>
    </row>
    <row r="42" spans="1:13" s="3" customFormat="1" x14ac:dyDescent="0.25">
      <c r="A42" s="2" t="s">
        <v>51</v>
      </c>
      <c r="B42" s="2">
        <f>B40+B41</f>
        <v>687.16000000000008</v>
      </c>
      <c r="C42" s="2">
        <f t="shared" ref="C42:G42" si="5">C40+C41</f>
        <v>194.37</v>
      </c>
      <c r="D42" s="2">
        <f t="shared" si="5"/>
        <v>356.78</v>
      </c>
      <c r="E42" s="2">
        <f t="shared" si="5"/>
        <v>-3.04</v>
      </c>
      <c r="F42" s="2">
        <f t="shared" si="5"/>
        <v>565.86</v>
      </c>
      <c r="G42" s="2">
        <f t="shared" si="5"/>
        <v>452.4</v>
      </c>
      <c r="H42" s="23">
        <f>'Business Result'!F42/'Business Result'!C42</f>
        <v>0.93769397907934893</v>
      </c>
      <c r="I42" s="24">
        <f>'Business Result'!D42/'Business Result'!B42</f>
        <v>0.49457036676442306</v>
      </c>
      <c r="J42" s="25">
        <v>1.1353</v>
      </c>
      <c r="K42" s="23">
        <f>'Business Result'!H42/'Business Result'!D42</f>
        <v>-3.6829419362273193E-2</v>
      </c>
      <c r="L42" s="23">
        <f>'Business Result'!I42/'Business Result'!D42</f>
        <v>7.8964426156305972E-2</v>
      </c>
      <c r="M42" s="22">
        <f t="shared" si="2"/>
        <v>1.1774350067940329</v>
      </c>
    </row>
    <row r="43" spans="1:13" x14ac:dyDescent="0.25">
      <c r="A43" s="1" t="s">
        <v>40</v>
      </c>
      <c r="B43" s="1">
        <v>492.72</v>
      </c>
      <c r="C43" s="1">
        <v>100.07</v>
      </c>
      <c r="D43" s="1">
        <v>266.64</v>
      </c>
      <c r="E43" s="1">
        <v>-203.57</v>
      </c>
      <c r="F43" s="1">
        <v>162.86000000000001</v>
      </c>
      <c r="G43" s="1">
        <v>61.06</v>
      </c>
      <c r="H43" s="1">
        <v>76.28</v>
      </c>
      <c r="I43" s="9">
        <v>0.52039999999999997</v>
      </c>
      <c r="J43" s="9">
        <v>0.97060000000000002</v>
      </c>
      <c r="K43" s="9">
        <v>-3.4500000000000003E-2</v>
      </c>
      <c r="L43" s="9">
        <v>6.9500000000000006E-2</v>
      </c>
      <c r="M43" s="19">
        <f t="shared" si="2"/>
        <v>1.0056</v>
      </c>
    </row>
    <row r="44" spans="1:13" s="3" customFormat="1" x14ac:dyDescent="0.25">
      <c r="A44" s="2" t="s">
        <v>52</v>
      </c>
      <c r="B44" s="2">
        <f>B38+B42</f>
        <v>13004.769999999999</v>
      </c>
      <c r="C44" s="2">
        <f t="shared" ref="C44:G44" si="6">C38+C42</f>
        <v>-3068.7200000000003</v>
      </c>
      <c r="D44" s="2">
        <f t="shared" si="6"/>
        <v>3417.0200000000004</v>
      </c>
      <c r="E44" s="2">
        <f t="shared" si="6"/>
        <v>-651.65000000000009</v>
      </c>
      <c r="F44" s="2">
        <f t="shared" si="6"/>
        <v>99.4399999999996</v>
      </c>
      <c r="G44" s="2">
        <f t="shared" si="6"/>
        <v>-777.13000000000022</v>
      </c>
      <c r="H44" s="23">
        <f>'Business Result'!F44/'Business Result'!C44</f>
        <v>0.80663452879882458</v>
      </c>
      <c r="I44" s="24">
        <f>'Business Result'!D44/'Business Result'!B44</f>
        <v>0.70882889873394073</v>
      </c>
      <c r="J44" s="25">
        <v>0.92730000000000001</v>
      </c>
      <c r="K44" s="23">
        <f>'Business Result'!H44/'Business Result'!D44</f>
        <v>4.1765316032803146E-2</v>
      </c>
      <c r="L44" s="23">
        <f>'Business Result'!I44/'Business Result'!D44</f>
        <v>0.23807917140828194</v>
      </c>
      <c r="M44" s="22">
        <f t="shared" si="2"/>
        <v>1.207144487441085</v>
      </c>
    </row>
    <row r="45" spans="1:13" x14ac:dyDescent="0.25">
      <c r="A45" s="1" t="s">
        <v>40</v>
      </c>
      <c r="B45" s="1">
        <v>10490.67</v>
      </c>
      <c r="C45" s="1">
        <v>5598.08</v>
      </c>
      <c r="D45" s="1">
        <v>2458.4299999999998</v>
      </c>
      <c r="E45" s="1">
        <v>-1491.3</v>
      </c>
      <c r="F45" s="1">
        <v>6702.71</v>
      </c>
      <c r="G45" s="1">
        <v>5088.2299999999996</v>
      </c>
      <c r="H45" s="1">
        <v>71.09</v>
      </c>
      <c r="I45" s="9">
        <v>0.69450000000000001</v>
      </c>
      <c r="J45" s="9">
        <v>0.75509999999999999</v>
      </c>
      <c r="K45" s="9">
        <v>4.0099999999999997E-2</v>
      </c>
      <c r="L45" s="9">
        <v>0.26029999999999998</v>
      </c>
      <c r="M45" s="19">
        <f t="shared" si="2"/>
        <v>1.0554999999999999</v>
      </c>
    </row>
    <row r="46" spans="1:13" s="17" customFormat="1" x14ac:dyDescent="0.25">
      <c r="A46" s="4" t="s">
        <v>53</v>
      </c>
      <c r="B46" s="16">
        <f t="shared" ref="B46:G46" si="7">(B44-B45)/B45</f>
        <v>0.23965104230711656</v>
      </c>
      <c r="C46" s="16">
        <f t="shared" si="7"/>
        <v>-1.5481736595404136</v>
      </c>
      <c r="D46" s="16">
        <f t="shared" si="7"/>
        <v>0.38991958282318417</v>
      </c>
      <c r="E46" s="16">
        <f t="shared" si="7"/>
        <v>-0.56303225373834898</v>
      </c>
      <c r="F46" s="16">
        <f t="shared" si="7"/>
        <v>-0.98516420970025564</v>
      </c>
      <c r="G46" s="16">
        <f t="shared" si="7"/>
        <v>-1.1527309103558605</v>
      </c>
      <c r="H46" s="15" t="s">
        <v>66</v>
      </c>
      <c r="I46" s="15" t="s">
        <v>66</v>
      </c>
      <c r="J46" s="15" t="s">
        <v>66</v>
      </c>
      <c r="K46" s="15" t="s">
        <v>66</v>
      </c>
      <c r="L46" s="15" t="s">
        <v>66</v>
      </c>
      <c r="M46" s="15" t="s">
        <v>66</v>
      </c>
    </row>
    <row r="47" spans="1:13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x14ac:dyDescent="0.25">
      <c r="A48" t="s">
        <v>76</v>
      </c>
    </row>
  </sheetData>
  <mergeCells count="1">
    <mergeCell ref="A1:L1"/>
  </mergeCells>
  <pageMargins left="0.74803149606299213" right="0.74803149606299213" top="0.98425196850393704" bottom="0.98425196850393704" header="0.51181102362204722" footer="0.51181102362204722"/>
  <pageSetup paperSize="9" scale="57" orientation="landscape" r:id="rId1"/>
  <ignoredErrors>
    <ignoredError sqref="M43:M45 M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8"/>
  <sheetViews>
    <sheetView workbookViewId="0">
      <selection activeCell="M7" sqref="M7"/>
    </sheetView>
  </sheetViews>
  <sheetFormatPr defaultRowHeight="15" x14ac:dyDescent="0.25"/>
  <cols>
    <col min="1" max="1" width="41.5703125" bestFit="1" customWidth="1"/>
    <col min="2" max="2" width="14.85546875" customWidth="1"/>
    <col min="3" max="3" width="10.42578125" customWidth="1"/>
    <col min="4" max="4" width="12.140625" bestFit="1" customWidth="1"/>
    <col min="5" max="5" width="12" bestFit="1" customWidth="1"/>
    <col min="6" max="6" width="16.140625" customWidth="1"/>
    <col min="7" max="7" width="9.42578125" bestFit="1" customWidth="1"/>
    <col min="8" max="8" width="17.140625" customWidth="1"/>
    <col min="9" max="9" width="16.5703125" customWidth="1"/>
  </cols>
  <sheetData>
    <row r="1" spans="1:9" s="3" customFormat="1" x14ac:dyDescent="0.25">
      <c r="A1" s="30" t="s">
        <v>79</v>
      </c>
      <c r="B1" s="30"/>
      <c r="C1" s="30"/>
      <c r="D1" s="30"/>
      <c r="E1" s="30"/>
      <c r="F1" s="30"/>
      <c r="G1" s="30"/>
      <c r="H1" s="30"/>
      <c r="I1" s="18" t="s">
        <v>0</v>
      </c>
    </row>
    <row r="2" spans="1:9" s="12" customFormat="1" ht="45" x14ac:dyDescent="0.25">
      <c r="A2" s="11" t="s">
        <v>1</v>
      </c>
      <c r="B2" s="11" t="s">
        <v>67</v>
      </c>
      <c r="C2" s="11" t="s">
        <v>68</v>
      </c>
      <c r="D2" s="11" t="s">
        <v>69</v>
      </c>
      <c r="E2" s="11" t="s">
        <v>70</v>
      </c>
      <c r="F2" s="11" t="s">
        <v>71</v>
      </c>
      <c r="G2" s="11" t="s">
        <v>72</v>
      </c>
      <c r="H2" s="11" t="s">
        <v>73</v>
      </c>
      <c r="I2" s="11" t="s">
        <v>74</v>
      </c>
    </row>
    <row r="3" spans="1:9" s="3" customFormat="1" x14ac:dyDescent="0.25">
      <c r="A3" s="2" t="s">
        <v>14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1" t="s">
        <v>15</v>
      </c>
      <c r="B4" s="1">
        <v>341</v>
      </c>
      <c r="C4" s="1">
        <v>8</v>
      </c>
      <c r="D4" s="1">
        <v>2</v>
      </c>
      <c r="E4" s="1">
        <v>824462</v>
      </c>
      <c r="F4" s="1">
        <v>36</v>
      </c>
      <c r="G4" s="14">
        <v>0</v>
      </c>
      <c r="H4" s="14">
        <v>896</v>
      </c>
      <c r="I4" s="14">
        <v>144.30000000000001</v>
      </c>
    </row>
    <row r="5" spans="1:9" x14ac:dyDescent="0.25">
      <c r="A5" s="1" t="s">
        <v>16</v>
      </c>
      <c r="B5" s="1">
        <v>6793</v>
      </c>
      <c r="C5" s="1">
        <v>47054</v>
      </c>
      <c r="D5" s="1">
        <v>202</v>
      </c>
      <c r="E5" s="1">
        <v>10356314</v>
      </c>
      <c r="F5" s="1">
        <v>51957</v>
      </c>
      <c r="G5" s="14">
        <v>71.98</v>
      </c>
      <c r="H5" s="14">
        <v>7920.45</v>
      </c>
      <c r="I5" s="14">
        <v>4830.82</v>
      </c>
    </row>
    <row r="6" spans="1:9" x14ac:dyDescent="0.25">
      <c r="A6" s="1" t="s">
        <v>17</v>
      </c>
      <c r="B6" s="1">
        <v>798</v>
      </c>
      <c r="C6" s="1">
        <v>7241</v>
      </c>
      <c r="D6" s="1">
        <v>133</v>
      </c>
      <c r="E6" s="1">
        <v>3887657</v>
      </c>
      <c r="F6" s="1">
        <v>3994</v>
      </c>
      <c r="G6" s="14">
        <v>119.52</v>
      </c>
      <c r="H6" s="14">
        <v>1928.18</v>
      </c>
      <c r="I6" s="14">
        <v>1307.28</v>
      </c>
    </row>
    <row r="7" spans="1:9" x14ac:dyDescent="0.25">
      <c r="A7" s="1" t="s">
        <v>18</v>
      </c>
      <c r="B7" s="1">
        <v>325</v>
      </c>
      <c r="C7" s="1">
        <v>741</v>
      </c>
      <c r="D7" s="1">
        <v>11</v>
      </c>
      <c r="E7" s="1">
        <v>105909</v>
      </c>
      <c r="F7" s="1">
        <v>1051</v>
      </c>
      <c r="G7" s="14">
        <v>0</v>
      </c>
      <c r="H7" s="14">
        <v>453</v>
      </c>
      <c r="I7" s="14">
        <v>51.05</v>
      </c>
    </row>
    <row r="8" spans="1:9" x14ac:dyDescent="0.25">
      <c r="A8" s="1" t="s">
        <v>19</v>
      </c>
      <c r="B8" s="1">
        <v>2259</v>
      </c>
      <c r="C8" s="1">
        <v>7419</v>
      </c>
      <c r="D8" s="1">
        <v>122</v>
      </c>
      <c r="E8" s="1">
        <v>1561604</v>
      </c>
      <c r="F8" s="1">
        <v>19239</v>
      </c>
      <c r="G8" s="14">
        <v>230.78</v>
      </c>
      <c r="H8" s="14">
        <v>1166.42</v>
      </c>
      <c r="I8" s="14">
        <v>1764.85</v>
      </c>
    </row>
    <row r="9" spans="1:9" x14ac:dyDescent="0.25">
      <c r="A9" s="1" t="s">
        <v>20</v>
      </c>
      <c r="B9" s="1">
        <v>2333</v>
      </c>
      <c r="C9" s="1">
        <v>697</v>
      </c>
      <c r="D9" s="1">
        <v>46</v>
      </c>
      <c r="E9" s="1">
        <v>3104788</v>
      </c>
      <c r="F9" s="1">
        <v>20407</v>
      </c>
      <c r="G9" s="14">
        <v>0</v>
      </c>
      <c r="H9" s="14">
        <v>1195.3399999999999</v>
      </c>
      <c r="I9" s="14">
        <v>2252.15</v>
      </c>
    </row>
    <row r="10" spans="1:9" x14ac:dyDescent="0.25">
      <c r="A10" s="1" t="s">
        <v>21</v>
      </c>
      <c r="B10" s="1">
        <v>7700</v>
      </c>
      <c r="C10" s="1">
        <v>133844</v>
      </c>
      <c r="D10" s="1">
        <v>203</v>
      </c>
      <c r="E10" s="1">
        <v>4176015</v>
      </c>
      <c r="F10" s="1">
        <v>17354</v>
      </c>
      <c r="G10" s="14">
        <v>349.2</v>
      </c>
      <c r="H10" s="14">
        <v>3096.18</v>
      </c>
      <c r="I10" s="14">
        <v>3793.57</v>
      </c>
    </row>
    <row r="11" spans="1:9" x14ac:dyDescent="0.25">
      <c r="A11" s="1" t="s">
        <v>22</v>
      </c>
      <c r="B11" s="1">
        <v>10890</v>
      </c>
      <c r="C11" s="1">
        <v>40383</v>
      </c>
      <c r="D11" s="1">
        <v>429</v>
      </c>
      <c r="E11" s="1">
        <v>11584850</v>
      </c>
      <c r="F11" s="1">
        <v>37817</v>
      </c>
      <c r="G11" s="14">
        <v>154.19</v>
      </c>
      <c r="H11" s="14">
        <v>8648.4699999999993</v>
      </c>
      <c r="I11" s="14">
        <v>6746.13</v>
      </c>
    </row>
    <row r="12" spans="1:9" x14ac:dyDescent="0.25">
      <c r="A12" s="1" t="s">
        <v>23</v>
      </c>
      <c r="B12" s="1">
        <v>4250</v>
      </c>
      <c r="C12" s="1">
        <v>12319</v>
      </c>
      <c r="D12" s="1">
        <v>340</v>
      </c>
      <c r="E12" s="1">
        <v>4232073</v>
      </c>
      <c r="F12" s="1">
        <v>36117</v>
      </c>
      <c r="G12" s="14">
        <v>134.37</v>
      </c>
      <c r="H12" s="14">
        <v>2789.79</v>
      </c>
      <c r="I12" s="14">
        <v>3502.79</v>
      </c>
    </row>
    <row r="13" spans="1:9" x14ac:dyDescent="0.25">
      <c r="A13" s="1" t="s">
        <v>24</v>
      </c>
      <c r="B13" s="1">
        <v>902</v>
      </c>
      <c r="C13" s="1">
        <v>194</v>
      </c>
      <c r="D13" s="1">
        <v>19</v>
      </c>
      <c r="E13" s="1">
        <v>1106792</v>
      </c>
      <c r="F13" s="1">
        <v>652</v>
      </c>
      <c r="G13" s="14">
        <v>0</v>
      </c>
      <c r="H13" s="14">
        <v>455</v>
      </c>
      <c r="I13" s="14">
        <v>194.31</v>
      </c>
    </row>
    <row r="14" spans="1:9" x14ac:dyDescent="0.25">
      <c r="A14" s="1" t="s">
        <v>25</v>
      </c>
      <c r="B14" s="1">
        <v>1334</v>
      </c>
      <c r="C14" s="1">
        <v>2352</v>
      </c>
      <c r="D14" s="1">
        <v>115</v>
      </c>
      <c r="E14" s="1">
        <v>1218893</v>
      </c>
      <c r="F14" s="1">
        <v>9160</v>
      </c>
      <c r="G14" s="14">
        <v>528.80999999999995</v>
      </c>
      <c r="H14" s="14">
        <v>1834.35</v>
      </c>
      <c r="I14" s="14">
        <v>527.52</v>
      </c>
    </row>
    <row r="15" spans="1:9" x14ac:dyDescent="0.25">
      <c r="A15" s="1" t="s">
        <v>26</v>
      </c>
      <c r="B15" s="1">
        <v>1245</v>
      </c>
      <c r="C15" s="1">
        <v>710</v>
      </c>
      <c r="D15" s="1">
        <v>132</v>
      </c>
      <c r="E15" s="1">
        <v>674494</v>
      </c>
      <c r="F15" s="1">
        <v>7862</v>
      </c>
      <c r="G15" s="14">
        <v>159.5</v>
      </c>
      <c r="H15" s="14">
        <v>440.64</v>
      </c>
      <c r="I15" s="14">
        <v>1084.7</v>
      </c>
    </row>
    <row r="16" spans="1:9" x14ac:dyDescent="0.25">
      <c r="A16" s="1" t="s">
        <v>27</v>
      </c>
      <c r="B16" s="1">
        <v>9995</v>
      </c>
      <c r="C16" s="1">
        <v>54643</v>
      </c>
      <c r="D16" s="1">
        <v>1395</v>
      </c>
      <c r="E16" s="1">
        <v>6278566</v>
      </c>
      <c r="F16" s="1">
        <v>4328</v>
      </c>
      <c r="G16" s="14">
        <v>0</v>
      </c>
      <c r="H16" s="14">
        <v>5675</v>
      </c>
      <c r="I16" s="14">
        <v>4760.1099999999997</v>
      </c>
    </row>
    <row r="17" spans="1:9" x14ac:dyDescent="0.25">
      <c r="A17" s="1" t="s">
        <v>28</v>
      </c>
      <c r="B17" s="1">
        <v>169</v>
      </c>
      <c r="C17" s="1">
        <v>5</v>
      </c>
      <c r="D17" s="1">
        <v>4</v>
      </c>
      <c r="E17" s="1">
        <v>119670</v>
      </c>
      <c r="F17" s="1">
        <v>2573</v>
      </c>
      <c r="G17" s="14">
        <v>0</v>
      </c>
      <c r="H17" s="14">
        <v>495.79</v>
      </c>
      <c r="I17" s="14">
        <v>80.2</v>
      </c>
    </row>
    <row r="18" spans="1:9" x14ac:dyDescent="0.25">
      <c r="A18" s="1" t="s">
        <v>29</v>
      </c>
      <c r="B18" s="1">
        <v>206</v>
      </c>
      <c r="C18" s="1">
        <v>20</v>
      </c>
      <c r="D18" s="1">
        <v>9</v>
      </c>
      <c r="E18" s="1">
        <v>102443</v>
      </c>
      <c r="F18" s="1">
        <v>458</v>
      </c>
      <c r="G18" s="14">
        <v>139.13999999999999</v>
      </c>
      <c r="H18" s="14">
        <v>407.12</v>
      </c>
      <c r="I18" s="14">
        <v>241.84</v>
      </c>
    </row>
    <row r="19" spans="1:9" x14ac:dyDescent="0.25">
      <c r="A19" s="1" t="s">
        <v>30</v>
      </c>
      <c r="B19" s="1">
        <v>5653</v>
      </c>
      <c r="C19" s="1">
        <v>33084</v>
      </c>
      <c r="D19" s="1">
        <v>128</v>
      </c>
      <c r="E19" s="1">
        <v>2919727</v>
      </c>
      <c r="F19" s="1">
        <v>22669</v>
      </c>
      <c r="G19" s="14">
        <v>0</v>
      </c>
      <c r="H19" s="14">
        <v>2202.4</v>
      </c>
      <c r="I19" s="14">
        <v>1103.47</v>
      </c>
    </row>
    <row r="20" spans="1:9" x14ac:dyDescent="0.25">
      <c r="A20" s="1" t="s">
        <v>31</v>
      </c>
      <c r="B20" s="1">
        <v>2374</v>
      </c>
      <c r="C20" s="1">
        <v>8130</v>
      </c>
      <c r="D20" s="1">
        <v>158</v>
      </c>
      <c r="E20" s="1">
        <v>957340</v>
      </c>
      <c r="F20" s="1">
        <v>17340</v>
      </c>
      <c r="G20" s="14">
        <v>179.6</v>
      </c>
      <c r="H20" s="14">
        <v>1418.72</v>
      </c>
      <c r="I20" s="14">
        <v>1553.35</v>
      </c>
    </row>
    <row r="21" spans="1:9" x14ac:dyDescent="0.25">
      <c r="A21" s="1" t="s">
        <v>32</v>
      </c>
      <c r="B21" s="1">
        <v>5430</v>
      </c>
      <c r="C21" s="1">
        <v>13858</v>
      </c>
      <c r="D21" s="1">
        <v>139</v>
      </c>
      <c r="E21" s="1">
        <v>6839650</v>
      </c>
      <c r="F21" s="1">
        <v>7408</v>
      </c>
      <c r="G21" s="14">
        <v>1225.2</v>
      </c>
      <c r="H21" s="14">
        <v>1530.13</v>
      </c>
      <c r="I21" s="14">
        <v>3144.15</v>
      </c>
    </row>
    <row r="22" spans="1:9" x14ac:dyDescent="0.25">
      <c r="A22" s="1" t="s">
        <v>33</v>
      </c>
      <c r="B22" s="1">
        <v>2766</v>
      </c>
      <c r="C22" s="1">
        <v>3555</v>
      </c>
      <c r="D22" s="1">
        <v>202</v>
      </c>
      <c r="E22" s="1">
        <v>1802425</v>
      </c>
      <c r="F22" s="1">
        <v>35664</v>
      </c>
      <c r="G22" s="14">
        <v>59.4</v>
      </c>
      <c r="H22" s="14">
        <v>2200.65</v>
      </c>
      <c r="I22" s="14">
        <v>6202.53</v>
      </c>
    </row>
    <row r="23" spans="1:9" x14ac:dyDescent="0.25">
      <c r="A23" s="1" t="s">
        <v>34</v>
      </c>
      <c r="B23" s="1">
        <v>7346</v>
      </c>
      <c r="C23" s="1">
        <v>46212</v>
      </c>
      <c r="D23" s="1">
        <v>200</v>
      </c>
      <c r="E23" s="1">
        <v>3462379</v>
      </c>
      <c r="F23" s="1">
        <v>0</v>
      </c>
      <c r="G23" s="14">
        <v>380.9</v>
      </c>
      <c r="H23" s="14">
        <v>2772.48</v>
      </c>
      <c r="I23" s="14">
        <v>2428.84</v>
      </c>
    </row>
    <row r="24" spans="1:9" x14ac:dyDescent="0.25">
      <c r="A24" s="1" t="s">
        <v>35</v>
      </c>
      <c r="B24" s="1">
        <v>14455</v>
      </c>
      <c r="C24" s="1">
        <v>2204</v>
      </c>
      <c r="D24" s="1">
        <v>2177</v>
      </c>
      <c r="E24" s="1">
        <v>13189059</v>
      </c>
      <c r="F24" s="1">
        <v>0</v>
      </c>
      <c r="G24" s="14">
        <v>0</v>
      </c>
      <c r="H24" s="14">
        <v>15661.08</v>
      </c>
      <c r="I24" s="14">
        <v>9271.02</v>
      </c>
    </row>
    <row r="25" spans="1:9" x14ac:dyDescent="0.25">
      <c r="A25" s="1" t="s">
        <v>36</v>
      </c>
      <c r="B25" s="1">
        <v>9793</v>
      </c>
      <c r="C25" s="1">
        <v>47872</v>
      </c>
      <c r="D25" s="1">
        <v>1631</v>
      </c>
      <c r="E25" s="1">
        <v>3453697</v>
      </c>
      <c r="F25" s="1">
        <v>5985</v>
      </c>
      <c r="G25" s="14">
        <v>0</v>
      </c>
      <c r="H25" s="14">
        <v>1759.81</v>
      </c>
      <c r="I25" s="14">
        <v>3040.93</v>
      </c>
    </row>
    <row r="26" spans="1:9" x14ac:dyDescent="0.25">
      <c r="A26" s="1" t="s">
        <v>37</v>
      </c>
      <c r="B26" s="1">
        <v>12073</v>
      </c>
      <c r="C26" s="1">
        <v>85697</v>
      </c>
      <c r="D26" s="1">
        <v>1997</v>
      </c>
      <c r="E26" s="1">
        <v>6062128</v>
      </c>
      <c r="F26" s="1">
        <v>0</v>
      </c>
      <c r="G26" s="14">
        <v>0</v>
      </c>
      <c r="H26" s="14">
        <v>3163.8</v>
      </c>
      <c r="I26" s="14">
        <v>2395.46</v>
      </c>
    </row>
    <row r="27" spans="1:9" x14ac:dyDescent="0.25">
      <c r="A27" s="1" t="s">
        <v>38</v>
      </c>
      <c r="B27" s="1">
        <v>1642</v>
      </c>
      <c r="C27" s="1">
        <v>3170</v>
      </c>
      <c r="D27" s="1">
        <v>117</v>
      </c>
      <c r="E27" s="1">
        <v>843249</v>
      </c>
      <c r="F27" s="1">
        <v>0</v>
      </c>
      <c r="G27" s="14">
        <v>0</v>
      </c>
      <c r="H27" s="14">
        <v>1065.3</v>
      </c>
      <c r="I27" s="14">
        <v>924.62</v>
      </c>
    </row>
    <row r="28" spans="1:9" s="3" customFormat="1" x14ac:dyDescent="0.25">
      <c r="A28" s="2" t="s">
        <v>39</v>
      </c>
      <c r="B28" s="2">
        <f>SUM(B4:B27)</f>
        <v>111072</v>
      </c>
      <c r="C28" s="2">
        <f t="shared" ref="C28:I28" si="0">SUM(C4:C27)</f>
        <v>551412</v>
      </c>
      <c r="D28" s="2">
        <f t="shared" si="0"/>
        <v>9911</v>
      </c>
      <c r="E28" s="2">
        <f t="shared" si="0"/>
        <v>88864184</v>
      </c>
      <c r="F28" s="2">
        <f t="shared" si="0"/>
        <v>302071</v>
      </c>
      <c r="G28" s="29">
        <f t="shared" si="0"/>
        <v>3732.59</v>
      </c>
      <c r="H28" s="29">
        <f t="shared" si="0"/>
        <v>69176.100000000006</v>
      </c>
      <c r="I28" s="29">
        <f t="shared" si="0"/>
        <v>61345.990000000013</v>
      </c>
    </row>
    <row r="29" spans="1:9" x14ac:dyDescent="0.25">
      <c r="A29" s="1" t="s">
        <v>40</v>
      </c>
      <c r="B29" s="1">
        <v>106036</v>
      </c>
      <c r="C29" s="1">
        <v>557501</v>
      </c>
      <c r="D29" s="1">
        <v>10161</v>
      </c>
      <c r="E29" s="14">
        <v>78995870.609999999</v>
      </c>
      <c r="F29" s="1">
        <v>2678266</v>
      </c>
      <c r="G29" s="14">
        <v>3607.12</v>
      </c>
      <c r="H29" s="14">
        <v>63906.04</v>
      </c>
      <c r="I29" s="14">
        <v>58524.56</v>
      </c>
    </row>
    <row r="30" spans="1:9" s="3" customFormat="1" x14ac:dyDescent="0.25">
      <c r="A30" s="2" t="s">
        <v>41</v>
      </c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4" t="s">
        <v>77</v>
      </c>
      <c r="B31" s="1">
        <v>5298</v>
      </c>
      <c r="C31" s="1">
        <v>83714</v>
      </c>
      <c r="D31" s="1">
        <v>159</v>
      </c>
      <c r="E31" s="1">
        <v>825843</v>
      </c>
      <c r="F31" s="1">
        <v>0</v>
      </c>
      <c r="G31" s="14">
        <v>629.30999999999995</v>
      </c>
      <c r="H31" s="14">
        <v>1531.29</v>
      </c>
      <c r="I31" s="14">
        <v>502.99</v>
      </c>
    </row>
    <row r="32" spans="1:9" x14ac:dyDescent="0.25">
      <c r="A32" s="1" t="s">
        <v>42</v>
      </c>
      <c r="B32" s="1">
        <v>3118</v>
      </c>
      <c r="C32" s="1">
        <v>54138</v>
      </c>
      <c r="D32" s="1">
        <v>90</v>
      </c>
      <c r="E32" s="1">
        <v>310054</v>
      </c>
      <c r="F32" s="1">
        <v>40486</v>
      </c>
      <c r="G32" s="14">
        <v>201.98</v>
      </c>
      <c r="H32" s="14">
        <v>1666</v>
      </c>
      <c r="I32" s="14">
        <v>143.72</v>
      </c>
    </row>
    <row r="33" spans="1:9" x14ac:dyDescent="0.25">
      <c r="A33" s="1" t="s">
        <v>43</v>
      </c>
      <c r="B33" s="1">
        <v>13137</v>
      </c>
      <c r="C33" s="1">
        <v>177895</v>
      </c>
      <c r="D33" s="1">
        <v>158</v>
      </c>
      <c r="E33" s="1">
        <v>657018</v>
      </c>
      <c r="F33" s="1">
        <v>28830</v>
      </c>
      <c r="G33" s="14">
        <v>0</v>
      </c>
      <c r="H33" s="14">
        <v>1158.02</v>
      </c>
      <c r="I33" s="14">
        <v>1174.77</v>
      </c>
    </row>
    <row r="34" spans="1:9" x14ac:dyDescent="0.25">
      <c r="A34" s="1" t="s">
        <v>44</v>
      </c>
      <c r="B34" s="1">
        <v>2051</v>
      </c>
      <c r="C34" s="1">
        <v>45996</v>
      </c>
      <c r="D34" s="1">
        <v>51</v>
      </c>
      <c r="E34" s="1">
        <v>162522</v>
      </c>
      <c r="F34" s="1">
        <v>0</v>
      </c>
      <c r="G34" s="14">
        <v>514.38</v>
      </c>
      <c r="H34" s="14">
        <v>1381.77</v>
      </c>
      <c r="I34" s="14">
        <v>236.13</v>
      </c>
    </row>
    <row r="35" spans="1:9" x14ac:dyDescent="0.25">
      <c r="A35" s="1" t="s">
        <v>45</v>
      </c>
      <c r="B35" s="1">
        <v>13902</v>
      </c>
      <c r="C35" s="1">
        <v>514640</v>
      </c>
      <c r="D35" s="1">
        <v>779</v>
      </c>
      <c r="E35" s="1">
        <v>3432847</v>
      </c>
      <c r="F35" s="1">
        <v>8120</v>
      </c>
      <c r="G35" s="14">
        <v>0</v>
      </c>
      <c r="H35" s="14">
        <v>3198.66</v>
      </c>
      <c r="I35" s="14">
        <v>1999.41</v>
      </c>
    </row>
    <row r="36" spans="1:9" s="3" customFormat="1" x14ac:dyDescent="0.25">
      <c r="A36" s="2" t="s">
        <v>46</v>
      </c>
      <c r="B36" s="2">
        <f>SUM(B31:B35)</f>
        <v>37506</v>
      </c>
      <c r="C36" s="2">
        <f t="shared" ref="C36:I36" si="1">SUM(C31:C35)</f>
        <v>876383</v>
      </c>
      <c r="D36" s="2">
        <f t="shared" si="1"/>
        <v>1237</v>
      </c>
      <c r="E36" s="2">
        <f t="shared" si="1"/>
        <v>5388284</v>
      </c>
      <c r="F36" s="2">
        <f t="shared" si="1"/>
        <v>77436</v>
      </c>
      <c r="G36" s="29">
        <f t="shared" si="1"/>
        <v>1345.67</v>
      </c>
      <c r="H36" s="29">
        <f t="shared" si="1"/>
        <v>8935.74</v>
      </c>
      <c r="I36" s="29">
        <f t="shared" si="1"/>
        <v>4057.0200000000004</v>
      </c>
    </row>
    <row r="37" spans="1:9" x14ac:dyDescent="0.25">
      <c r="A37" s="1" t="s">
        <v>40</v>
      </c>
      <c r="B37" s="1">
        <v>33130</v>
      </c>
      <c r="C37" s="1">
        <v>781664</v>
      </c>
      <c r="D37" s="1">
        <v>1202</v>
      </c>
      <c r="E37" s="1">
        <v>5853927</v>
      </c>
      <c r="F37" s="1">
        <v>54902</v>
      </c>
      <c r="G37" s="14">
        <v>1396.46</v>
      </c>
      <c r="H37" s="14">
        <v>7379.24</v>
      </c>
      <c r="I37" s="14">
        <v>4147.59</v>
      </c>
    </row>
    <row r="38" spans="1:9" s="3" customFormat="1" x14ac:dyDescent="0.25">
      <c r="A38" s="2" t="s">
        <v>47</v>
      </c>
      <c r="B38" s="2">
        <f>B28+B36</f>
        <v>148578</v>
      </c>
      <c r="C38" s="2">
        <f t="shared" ref="C38:I38" si="2">C28+C36</f>
        <v>1427795</v>
      </c>
      <c r="D38" s="2">
        <f t="shared" si="2"/>
        <v>11148</v>
      </c>
      <c r="E38" s="2">
        <f t="shared" si="2"/>
        <v>94252468</v>
      </c>
      <c r="F38" s="2">
        <f t="shared" si="2"/>
        <v>379507</v>
      </c>
      <c r="G38" s="29">
        <f t="shared" si="2"/>
        <v>5078.26</v>
      </c>
      <c r="H38" s="29">
        <f t="shared" si="2"/>
        <v>78111.840000000011</v>
      </c>
      <c r="I38" s="29">
        <f t="shared" si="2"/>
        <v>65403.010000000009</v>
      </c>
    </row>
    <row r="39" spans="1:9" x14ac:dyDescent="0.25">
      <c r="A39" s="1" t="s">
        <v>48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 t="s">
        <v>49</v>
      </c>
      <c r="B40" s="1">
        <v>284</v>
      </c>
      <c r="C40" s="1">
        <v>47</v>
      </c>
      <c r="D40" s="1">
        <v>20</v>
      </c>
      <c r="E40" s="1">
        <v>19885956</v>
      </c>
      <c r="F40" s="1">
        <v>0</v>
      </c>
      <c r="G40" s="1">
        <v>0</v>
      </c>
      <c r="H40" s="14">
        <v>4908.24</v>
      </c>
      <c r="I40" s="14">
        <v>1034.69</v>
      </c>
    </row>
    <row r="41" spans="1:9" x14ac:dyDescent="0.25">
      <c r="A41" s="1" t="s">
        <v>50</v>
      </c>
      <c r="B41" s="1">
        <v>527</v>
      </c>
      <c r="C41" s="1">
        <v>171</v>
      </c>
      <c r="D41" s="1">
        <v>52</v>
      </c>
      <c r="E41" s="1">
        <v>9946</v>
      </c>
      <c r="F41" s="1">
        <v>0</v>
      </c>
      <c r="G41" s="1">
        <v>0</v>
      </c>
      <c r="H41" s="14">
        <v>6803.37</v>
      </c>
      <c r="I41" s="14">
        <v>3340.43</v>
      </c>
    </row>
    <row r="42" spans="1:9" s="3" customFormat="1" x14ac:dyDescent="0.25">
      <c r="A42" s="2" t="s">
        <v>51</v>
      </c>
      <c r="B42" s="2">
        <f>B40+B41</f>
        <v>811</v>
      </c>
      <c r="C42" s="2">
        <f t="shared" ref="C42:I42" si="3">C40+C41</f>
        <v>218</v>
      </c>
      <c r="D42" s="2">
        <f t="shared" si="3"/>
        <v>72</v>
      </c>
      <c r="E42" s="2">
        <f t="shared" si="3"/>
        <v>19895902</v>
      </c>
      <c r="F42" s="2">
        <f t="shared" si="3"/>
        <v>0</v>
      </c>
      <c r="G42" s="2">
        <f t="shared" si="3"/>
        <v>0</v>
      </c>
      <c r="H42" s="29">
        <f t="shared" si="3"/>
        <v>11711.61</v>
      </c>
      <c r="I42" s="29">
        <f t="shared" si="3"/>
        <v>4375.12</v>
      </c>
    </row>
    <row r="43" spans="1:9" x14ac:dyDescent="0.25">
      <c r="A43" s="1" t="s">
        <v>40</v>
      </c>
      <c r="B43" s="1">
        <v>849</v>
      </c>
      <c r="C43" s="1">
        <v>185</v>
      </c>
      <c r="D43" s="1">
        <v>86</v>
      </c>
      <c r="E43" s="1">
        <v>22440414</v>
      </c>
      <c r="F43" s="1">
        <v>0</v>
      </c>
      <c r="G43" s="1">
        <v>0</v>
      </c>
      <c r="H43" s="14">
        <v>9814.7800000000007</v>
      </c>
      <c r="I43" s="14">
        <v>4213.3100000000004</v>
      </c>
    </row>
    <row r="44" spans="1:9" s="3" customFormat="1" x14ac:dyDescent="0.25">
      <c r="A44" s="2" t="s">
        <v>52</v>
      </c>
      <c r="B44" s="2">
        <f>B42+B38</f>
        <v>149389</v>
      </c>
      <c r="C44" s="2">
        <f t="shared" ref="C44:I44" si="4">C42+C38</f>
        <v>1428013</v>
      </c>
      <c r="D44" s="2">
        <f t="shared" si="4"/>
        <v>11220</v>
      </c>
      <c r="E44" s="2">
        <f t="shared" si="4"/>
        <v>114148370</v>
      </c>
      <c r="F44" s="2">
        <f t="shared" si="4"/>
        <v>379507</v>
      </c>
      <c r="G44" s="29">
        <f t="shared" si="4"/>
        <v>5078.26</v>
      </c>
      <c r="H44" s="29">
        <f t="shared" si="4"/>
        <v>89823.450000000012</v>
      </c>
      <c r="I44" s="29">
        <f t="shared" si="4"/>
        <v>69778.13</v>
      </c>
    </row>
    <row r="45" spans="1:9" x14ac:dyDescent="0.25">
      <c r="A45" s="1" t="s">
        <v>40</v>
      </c>
      <c r="B45" s="1">
        <v>140015</v>
      </c>
      <c r="C45" s="1">
        <v>1339350</v>
      </c>
      <c r="D45" s="1">
        <v>11449</v>
      </c>
      <c r="E45" s="14">
        <v>107290211.61</v>
      </c>
      <c r="F45" s="1">
        <v>2733168</v>
      </c>
      <c r="G45" s="14">
        <v>5003.58</v>
      </c>
      <c r="H45" s="14">
        <v>81100.06</v>
      </c>
      <c r="I45" s="14">
        <v>66885.460000000006</v>
      </c>
    </row>
    <row r="46" spans="1:9" x14ac:dyDescent="0.25">
      <c r="A46" s="1" t="s">
        <v>53</v>
      </c>
      <c r="B46" s="9">
        <f>(B44-B45)/B45</f>
        <v>6.6949969646109345E-2</v>
      </c>
      <c r="C46" s="9">
        <f t="shared" ref="C46:I46" si="5">(C44-C45)/C45</f>
        <v>6.6198529137268078E-2</v>
      </c>
      <c r="D46" s="9">
        <f t="shared" si="5"/>
        <v>-2.0001746877456546E-2</v>
      </c>
      <c r="E46" s="9">
        <f t="shared" si="5"/>
        <v>6.3921566441954764E-2</v>
      </c>
      <c r="F46" s="9">
        <f t="shared" si="5"/>
        <v>-0.86114757673147058</v>
      </c>
      <c r="G46" s="9">
        <f t="shared" si="5"/>
        <v>1.4925313475551564E-2</v>
      </c>
      <c r="H46" s="9">
        <f t="shared" si="5"/>
        <v>0.10756329896673338</v>
      </c>
      <c r="I46" s="9">
        <f t="shared" si="5"/>
        <v>4.3248114014615403E-2</v>
      </c>
    </row>
    <row r="48" spans="1:9" x14ac:dyDescent="0.25">
      <c r="A48" t="s">
        <v>76</v>
      </c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Business Result</vt:lpstr>
      <vt:lpstr>Profit &amp; Ratios</vt:lpstr>
      <vt:lpstr>Industry Infrastructure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Venkat</cp:lastModifiedBy>
  <cp:lastPrinted>2022-02-25T06:35:14Z</cp:lastPrinted>
  <dcterms:created xsi:type="dcterms:W3CDTF">2021-12-30T16:16:57Z</dcterms:created>
  <dcterms:modified xsi:type="dcterms:W3CDTF">2022-02-28T08:32:28Z</dcterms:modified>
</cp:coreProperties>
</file>