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C:\Users\Venkat\Downloads\"/>
    </mc:Choice>
  </mc:AlternateContent>
  <xr:revisionPtr revIDLastSave="0" documentId="13_ncr:1_{ABFD946D-C129-475C-8EE4-5805B457420F}" xr6:coauthVersionLast="45" xr6:coauthVersionMax="45" xr10:uidLastSave="{00000000-0000-0000-0000-000000000000}"/>
  <bookViews>
    <workbookView xWindow="-120" yWindow="-120" windowWidth="20640" windowHeight="11160" tabRatio="297" firstSheet="1" activeTab="1" xr2:uid="{00000000-000D-0000-FFFF-FFFF00000000}"/>
  </bookViews>
  <sheets>
    <sheet name="Business Results" sheetId="1" r:id="rId1"/>
    <sheet name="Industry Infrastructure" sheetId="3" r:id="rId2"/>
    <sheet name="Profit &amp; Ratios" sheetId="2" r:id="rId3"/>
  </sheets>
  <definedNames>
    <definedName name="_xlnm.Print_Area" localSheetId="0">'Business Results'!$A$1:$M$54</definedName>
    <definedName name="_xlnm.Print_Area" localSheetId="1">'Industry Infrastructure'!$A$1:$H$48</definedName>
    <definedName name="_xlnm.Print_Area" localSheetId="2">'Profit &amp; Ratios'!$A$1:$M$48</definedName>
    <definedName name="_xlnm.Print_Titles" localSheetId="0">'Business Results'!$A:$A</definedName>
    <definedName name="_xlnm.Print_Titles" localSheetId="2">'Profit &amp; Ratios'!$A:$A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2" i="1" l="1"/>
  <c r="L7" i="1" l="1"/>
  <c r="L5" i="1"/>
  <c r="L36" i="2" l="1"/>
  <c r="K36" i="2"/>
  <c r="J36" i="2"/>
  <c r="I36" i="2"/>
  <c r="H36" i="2"/>
  <c r="L36" i="1"/>
  <c r="F36" i="2" s="1"/>
  <c r="M36" i="2" l="1"/>
  <c r="L26" i="1"/>
  <c r="C26" i="2" s="1"/>
  <c r="L24" i="1" l="1"/>
  <c r="F24" i="2" s="1"/>
  <c r="L23" i="1" l="1"/>
  <c r="F23" i="2" s="1"/>
  <c r="L10" i="1" l="1"/>
  <c r="M10" i="1" s="1"/>
  <c r="C10" i="2" s="1"/>
  <c r="F10" i="2" s="1"/>
  <c r="J8" i="2" l="1"/>
  <c r="H33" i="2" l="1"/>
  <c r="I33" i="2"/>
  <c r="J33" i="2"/>
  <c r="K33" i="2"/>
  <c r="L33" i="2"/>
  <c r="H34" i="2"/>
  <c r="I34" i="2"/>
  <c r="J34" i="2"/>
  <c r="K34" i="2"/>
  <c r="L34" i="2"/>
  <c r="H35" i="2"/>
  <c r="I35" i="2"/>
  <c r="J35" i="2"/>
  <c r="K35" i="2"/>
  <c r="L35" i="2"/>
  <c r="H37" i="2"/>
  <c r="I37" i="2"/>
  <c r="J37" i="2"/>
  <c r="K37" i="2"/>
  <c r="L37" i="2"/>
  <c r="H5" i="2"/>
  <c r="I5" i="2"/>
  <c r="J5" i="2"/>
  <c r="K5" i="2"/>
  <c r="L5" i="2"/>
  <c r="H6" i="2"/>
  <c r="I6" i="2"/>
  <c r="J6" i="2"/>
  <c r="K6" i="2"/>
  <c r="L6" i="2"/>
  <c r="H7" i="2"/>
  <c r="I7" i="2"/>
  <c r="J7" i="2"/>
  <c r="K7" i="2"/>
  <c r="L7" i="2"/>
  <c r="H8" i="2"/>
  <c r="I8" i="2"/>
  <c r="K8" i="2"/>
  <c r="L8" i="2"/>
  <c r="H9" i="2"/>
  <c r="I9" i="2"/>
  <c r="J9" i="2"/>
  <c r="K9" i="2"/>
  <c r="L9" i="2"/>
  <c r="H10" i="2"/>
  <c r="I10" i="2"/>
  <c r="J10" i="2"/>
  <c r="K10" i="2"/>
  <c r="L10" i="2"/>
  <c r="H11" i="2"/>
  <c r="I11" i="2"/>
  <c r="J11" i="2"/>
  <c r="K11" i="2"/>
  <c r="L11" i="2"/>
  <c r="H12" i="2"/>
  <c r="I12" i="2"/>
  <c r="J12" i="2"/>
  <c r="K12" i="2"/>
  <c r="L12" i="2"/>
  <c r="H13" i="2"/>
  <c r="I13" i="2"/>
  <c r="J13" i="2"/>
  <c r="K13" i="2"/>
  <c r="L13" i="2"/>
  <c r="H14" i="2"/>
  <c r="I14" i="2"/>
  <c r="J14" i="2"/>
  <c r="K14" i="2"/>
  <c r="L14" i="2"/>
  <c r="H15" i="2"/>
  <c r="I15" i="2"/>
  <c r="J15" i="2"/>
  <c r="K15" i="2"/>
  <c r="L15" i="2"/>
  <c r="H16" i="2"/>
  <c r="I16" i="2"/>
  <c r="J16" i="2"/>
  <c r="K16" i="2"/>
  <c r="L16" i="2"/>
  <c r="H17" i="2"/>
  <c r="I17" i="2"/>
  <c r="J17" i="2"/>
  <c r="K17" i="2"/>
  <c r="L17" i="2"/>
  <c r="H18" i="2"/>
  <c r="I18" i="2"/>
  <c r="J18" i="2"/>
  <c r="K18" i="2"/>
  <c r="L18" i="2"/>
  <c r="H19" i="2"/>
  <c r="I19" i="2"/>
  <c r="J19" i="2"/>
  <c r="K19" i="2"/>
  <c r="L19" i="2"/>
  <c r="H20" i="2"/>
  <c r="I20" i="2"/>
  <c r="J20" i="2"/>
  <c r="K20" i="2"/>
  <c r="L20" i="2"/>
  <c r="H21" i="2"/>
  <c r="I21" i="2"/>
  <c r="J21" i="2"/>
  <c r="K21" i="2"/>
  <c r="L21" i="2"/>
  <c r="H22" i="2"/>
  <c r="I22" i="2"/>
  <c r="J22" i="2"/>
  <c r="K22" i="2"/>
  <c r="L22" i="2"/>
  <c r="H23" i="2"/>
  <c r="I23" i="2"/>
  <c r="J23" i="2"/>
  <c r="K23" i="2"/>
  <c r="L23" i="2"/>
  <c r="H24" i="2"/>
  <c r="I24" i="2"/>
  <c r="J24" i="2"/>
  <c r="K24" i="2"/>
  <c r="L24" i="2"/>
  <c r="H25" i="2"/>
  <c r="I25" i="2"/>
  <c r="J25" i="2"/>
  <c r="K25" i="2"/>
  <c r="L25" i="2"/>
  <c r="H26" i="2"/>
  <c r="I26" i="2"/>
  <c r="J26" i="2"/>
  <c r="K26" i="2"/>
  <c r="L26" i="2"/>
  <c r="H27" i="2"/>
  <c r="I27" i="2"/>
  <c r="J27" i="2"/>
  <c r="K27" i="2"/>
  <c r="L27" i="2"/>
  <c r="H28" i="2"/>
  <c r="I28" i="2"/>
  <c r="J28" i="2"/>
  <c r="K28" i="2"/>
  <c r="L28" i="2"/>
  <c r="M8" i="2" l="1"/>
  <c r="M21" i="2"/>
  <c r="M18" i="2"/>
  <c r="M20" i="2"/>
  <c r="M28" i="2"/>
  <c r="M22" i="2"/>
  <c r="M14" i="2"/>
  <c r="M12" i="2"/>
  <c r="M6" i="2"/>
  <c r="M35" i="2"/>
  <c r="M37" i="2"/>
  <c r="M33" i="2"/>
  <c r="M26" i="2"/>
  <c r="M5" i="2"/>
  <c r="M10" i="2"/>
  <c r="M24" i="2"/>
  <c r="M16" i="2"/>
  <c r="M13" i="2"/>
  <c r="M23" i="2"/>
  <c r="M15" i="2"/>
  <c r="M27" i="2"/>
  <c r="M19" i="2"/>
  <c r="M11" i="2"/>
  <c r="M7" i="2"/>
  <c r="M25" i="2"/>
  <c r="M17" i="2"/>
  <c r="M9" i="2"/>
  <c r="M34" i="2"/>
  <c r="K4" i="2"/>
  <c r="L27" i="1" l="1"/>
  <c r="M27" i="1" s="1"/>
  <c r="C27" i="2" s="1"/>
  <c r="F27" i="2" s="1"/>
  <c r="B38" i="3" l="1"/>
  <c r="C38" i="3"/>
  <c r="D38" i="3"/>
  <c r="E38" i="3"/>
  <c r="F38" i="3"/>
  <c r="G38" i="3"/>
  <c r="H38" i="3"/>
  <c r="B44" i="3"/>
  <c r="C44" i="3"/>
  <c r="D44" i="3"/>
  <c r="E44" i="3"/>
  <c r="F44" i="3"/>
  <c r="G44" i="3"/>
  <c r="H44" i="3"/>
  <c r="L15" i="1" l="1"/>
  <c r="M15" i="1" s="1"/>
  <c r="C15" i="2" s="1"/>
  <c r="F15" i="2" s="1"/>
  <c r="M9" i="1" l="1"/>
  <c r="C9" i="2" s="1"/>
  <c r="F9" i="2" s="1"/>
  <c r="F5" i="2" l="1"/>
  <c r="L4" i="2"/>
  <c r="M31" i="1"/>
  <c r="M3" i="1"/>
  <c r="L18" i="1" l="1"/>
  <c r="M18" i="1" s="1"/>
  <c r="C18" i="2" s="1"/>
  <c r="F18" i="2" s="1"/>
  <c r="J4" i="2" l="1"/>
  <c r="M4" i="2" l="1"/>
  <c r="L43" i="1" l="1"/>
  <c r="L25" i="1" l="1"/>
  <c r="M25" i="1" s="1"/>
  <c r="C25" i="2" s="1"/>
  <c r="F25" i="2" s="1"/>
  <c r="M43" i="1" l="1"/>
  <c r="C43" i="2" s="1"/>
  <c r="M42" i="1"/>
  <c r="C42" i="2" s="1"/>
  <c r="F42" i="2" s="1"/>
  <c r="B44" i="1" l="1"/>
  <c r="C44" i="1"/>
  <c r="D44" i="1"/>
  <c r="E44" i="1"/>
  <c r="F44" i="1"/>
  <c r="G44" i="1"/>
  <c r="H44" i="1"/>
  <c r="I44" i="1"/>
  <c r="J44" i="1"/>
  <c r="K44" i="1"/>
  <c r="L44" i="1"/>
  <c r="M44" i="1"/>
  <c r="D29" i="2" l="1"/>
  <c r="E29" i="2"/>
  <c r="G29" i="2"/>
  <c r="G44" i="2" l="1"/>
  <c r="E44" i="2"/>
  <c r="D44" i="2"/>
  <c r="D38" i="2"/>
  <c r="L32" i="2" l="1"/>
  <c r="K32" i="2"/>
  <c r="J32" i="2"/>
  <c r="I32" i="2"/>
  <c r="H32" i="2"/>
  <c r="L37" i="1"/>
  <c r="M37" i="1" s="1"/>
  <c r="C37" i="2" s="1"/>
  <c r="F37" i="2" s="1"/>
  <c r="L35" i="1"/>
  <c r="M35" i="1" s="1"/>
  <c r="C35" i="2" s="1"/>
  <c r="F35" i="2" s="1"/>
  <c r="L34" i="1"/>
  <c r="M34" i="1" s="1"/>
  <c r="L33" i="1"/>
  <c r="M33" i="1" s="1"/>
  <c r="C33" i="2" s="1"/>
  <c r="L32" i="1"/>
  <c r="C34" i="2" l="1"/>
  <c r="F34" i="2" s="1"/>
  <c r="M32" i="1"/>
  <c r="C32" i="2" s="1"/>
  <c r="F33" i="2"/>
  <c r="M32" i="2"/>
  <c r="D29" i="1"/>
  <c r="E29" i="1"/>
  <c r="F29" i="1"/>
  <c r="G29" i="1"/>
  <c r="H29" i="1"/>
  <c r="I29" i="1"/>
  <c r="J29" i="1"/>
  <c r="K29" i="1"/>
  <c r="C29" i="1"/>
  <c r="C29" i="3"/>
  <c r="D29" i="3"/>
  <c r="E29" i="3"/>
  <c r="F29" i="3"/>
  <c r="G29" i="3"/>
  <c r="H29" i="3"/>
  <c r="B29" i="3"/>
  <c r="J29" i="2" l="1"/>
  <c r="F43" i="2"/>
  <c r="F44" i="2" s="1"/>
  <c r="C44" i="2"/>
  <c r="F32" i="2"/>
  <c r="H42" i="2"/>
  <c r="I42" i="2"/>
  <c r="J42" i="2"/>
  <c r="K42" i="2"/>
  <c r="L42" i="2"/>
  <c r="H43" i="2"/>
  <c r="I43" i="2"/>
  <c r="J43" i="2"/>
  <c r="K43" i="2"/>
  <c r="L43" i="2"/>
  <c r="I4" i="2"/>
  <c r="H4" i="2"/>
  <c r="L4" i="1"/>
  <c r="L6" i="1"/>
  <c r="M6" i="1" s="1"/>
  <c r="C6" i="2" s="1"/>
  <c r="F6" i="2" s="1"/>
  <c r="F7" i="2"/>
  <c r="L8" i="1"/>
  <c r="M8" i="1" s="1"/>
  <c r="C8" i="2" s="1"/>
  <c r="F8" i="2" s="1"/>
  <c r="L11" i="1"/>
  <c r="M11" i="1" s="1"/>
  <c r="C11" i="2" s="1"/>
  <c r="F11" i="2" s="1"/>
  <c r="L12" i="1"/>
  <c r="L13" i="1"/>
  <c r="M13" i="1" s="1"/>
  <c r="C13" i="2" s="1"/>
  <c r="F13" i="2" s="1"/>
  <c r="L14" i="1"/>
  <c r="M14" i="1" s="1"/>
  <c r="C14" i="2" s="1"/>
  <c r="F14" i="2" s="1"/>
  <c r="L16" i="1"/>
  <c r="M16" i="1" s="1"/>
  <c r="C16" i="2" s="1"/>
  <c r="F16" i="2" s="1"/>
  <c r="L17" i="1"/>
  <c r="M17" i="1" s="1"/>
  <c r="C17" i="2" s="1"/>
  <c r="F17" i="2" s="1"/>
  <c r="L19" i="1"/>
  <c r="M19" i="1" s="1"/>
  <c r="C19" i="2" s="1"/>
  <c r="F19" i="2" s="1"/>
  <c r="L20" i="1"/>
  <c r="M20" i="1" s="1"/>
  <c r="C20" i="2" s="1"/>
  <c r="F20" i="2" s="1"/>
  <c r="L21" i="1"/>
  <c r="M21" i="1" s="1"/>
  <c r="F21" i="2" s="1"/>
  <c r="C22" i="2"/>
  <c r="F22" i="2" s="1"/>
  <c r="L28" i="1"/>
  <c r="M28" i="1" s="1"/>
  <c r="C28" i="2" s="1"/>
  <c r="F28" i="2" s="1"/>
  <c r="F12" i="2" l="1"/>
  <c r="M4" i="1"/>
  <c r="B29" i="1"/>
  <c r="C38" i="2"/>
  <c r="L29" i="1"/>
  <c r="M43" i="2"/>
  <c r="M42" i="2"/>
  <c r="F38" i="2"/>
  <c r="F4" i="2" l="1"/>
  <c r="F29" i="2" s="1"/>
  <c r="B29" i="2"/>
  <c r="M29" i="1"/>
  <c r="C29" i="2" l="1"/>
  <c r="C40" i="2" s="1"/>
  <c r="C46" i="2" s="1"/>
  <c r="F40" i="2"/>
  <c r="F46" i="2" s="1"/>
  <c r="B44" i="2"/>
  <c r="E38" i="2"/>
  <c r="E40" i="2" s="1"/>
  <c r="E46" i="2" s="1"/>
  <c r="G38" i="2"/>
  <c r="B38" i="2"/>
  <c r="B40" i="2" s="1"/>
  <c r="D40" i="2"/>
  <c r="D46" i="2" s="1"/>
  <c r="L38" i="1"/>
  <c r="K38" i="1"/>
  <c r="J38" i="1"/>
  <c r="J40" i="1" s="1"/>
  <c r="I38" i="1"/>
  <c r="H38" i="1"/>
  <c r="H40" i="1" s="1"/>
  <c r="G38" i="1"/>
  <c r="F38" i="1"/>
  <c r="E38" i="1"/>
  <c r="D38" i="1"/>
  <c r="C38" i="1"/>
  <c r="B38" i="1"/>
  <c r="I29" i="2"/>
  <c r="F40" i="1" l="1"/>
  <c r="F46" i="1" s="1"/>
  <c r="H38" i="2"/>
  <c r="G40" i="2"/>
  <c r="G46" i="2" s="1"/>
  <c r="I44" i="2"/>
  <c r="J44" i="2"/>
  <c r="J38" i="2"/>
  <c r="K38" i="2"/>
  <c r="L38" i="2"/>
  <c r="I38" i="2"/>
  <c r="H44" i="2"/>
  <c r="K44" i="2"/>
  <c r="L44" i="2"/>
  <c r="H29" i="2"/>
  <c r="K29" i="2"/>
  <c r="L29" i="2"/>
  <c r="I40" i="1"/>
  <c r="I46" i="1" s="1"/>
  <c r="I48" i="1" s="1"/>
  <c r="E40" i="1"/>
  <c r="F40" i="3"/>
  <c r="F46" i="3" s="1"/>
  <c r="F48" i="3" s="1"/>
  <c r="B40" i="3"/>
  <c r="B46" i="3" s="1"/>
  <c r="B48" i="3" s="1"/>
  <c r="E40" i="3"/>
  <c r="E46" i="3" s="1"/>
  <c r="E48" i="3" s="1"/>
  <c r="H40" i="3"/>
  <c r="H46" i="3" s="1"/>
  <c r="H48" i="3" s="1"/>
  <c r="D40" i="3"/>
  <c r="D46" i="3" s="1"/>
  <c r="D48" i="3" s="1"/>
  <c r="G40" i="3"/>
  <c r="G46" i="3" s="1"/>
  <c r="C40" i="3"/>
  <c r="C46" i="3" s="1"/>
  <c r="C48" i="3" s="1"/>
  <c r="B46" i="2"/>
  <c r="B40" i="1"/>
  <c r="J46" i="1"/>
  <c r="C40" i="1"/>
  <c r="K40" i="1"/>
  <c r="K46" i="1" s="1"/>
  <c r="H46" i="1"/>
  <c r="D40" i="1"/>
  <c r="G40" i="1"/>
  <c r="F48" i="1" l="1"/>
  <c r="M38" i="2"/>
  <c r="M44" i="2"/>
  <c r="E46" i="1"/>
  <c r="J40" i="2"/>
  <c r="M29" i="2"/>
  <c r="K40" i="2"/>
  <c r="L40" i="2"/>
  <c r="C46" i="1"/>
  <c r="H46" i="2" s="1"/>
  <c r="H40" i="2"/>
  <c r="B46" i="1"/>
  <c r="I40" i="2"/>
  <c r="D46" i="1"/>
  <c r="G46" i="1"/>
  <c r="G48" i="1" s="1"/>
  <c r="L40" i="1"/>
  <c r="L46" i="1" s="1"/>
  <c r="E48" i="1" l="1"/>
  <c r="J46" i="2"/>
  <c r="M40" i="2"/>
  <c r="D48" i="1"/>
  <c r="K46" i="2"/>
  <c r="L46" i="2"/>
  <c r="C48" i="1"/>
  <c r="I46" i="2"/>
  <c r="B48" i="1"/>
  <c r="M38" i="1"/>
  <c r="E48" i="2"/>
  <c r="M46" i="2" l="1"/>
  <c r="M40" i="1"/>
  <c r="M46" i="1" s="1"/>
  <c r="B48" i="2"/>
  <c r="D48" i="2"/>
  <c r="C48" i="2" l="1"/>
  <c r="M48" i="1"/>
  <c r="F48" i="2"/>
  <c r="G4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oscar </author>
  </authors>
  <commentList>
    <comment ref="C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 xml:space="preserve">Including Reinsurances Inward &amp; acceptances from Motor Pool
</t>
        </r>
      </text>
    </comment>
  </commentList>
</comments>
</file>

<file path=xl/sharedStrings.xml><?xml version="1.0" encoding="utf-8"?>
<sst xmlns="http://schemas.openxmlformats.org/spreadsheetml/2006/main" count="188" uniqueCount="86">
  <si>
    <t>(All figures in Rs Cr)</t>
  </si>
  <si>
    <t>Particulars</t>
  </si>
  <si>
    <t>Gross Written Premium</t>
  </si>
  <si>
    <t>Net Premium</t>
  </si>
  <si>
    <t>Net Earned Premium</t>
  </si>
  <si>
    <t>Gross Incurred Claims</t>
  </si>
  <si>
    <t>Net Incurred Claims</t>
  </si>
  <si>
    <t>Commission Net</t>
  </si>
  <si>
    <t>Mgmt. Expenses</t>
  </si>
  <si>
    <t>Pure Underwriting results</t>
  </si>
  <si>
    <t>Bajaj Allianz</t>
  </si>
  <si>
    <t>Universal Sompo</t>
  </si>
  <si>
    <t>Magma HDI</t>
  </si>
  <si>
    <t>New India</t>
  </si>
  <si>
    <t>Star Health</t>
  </si>
  <si>
    <t>Max Bupa</t>
  </si>
  <si>
    <t>Stand Alone Health Cos Sub Total</t>
  </si>
  <si>
    <t>Grand Total with Health Companies</t>
  </si>
  <si>
    <t>AIC</t>
  </si>
  <si>
    <t>ECGC</t>
  </si>
  <si>
    <t>Total - Specialized companies</t>
  </si>
  <si>
    <t>Grand Total include.all companies</t>
  </si>
  <si>
    <t>Investment Income allocated to Policyholders' fund</t>
  </si>
  <si>
    <t>Operating Profit</t>
  </si>
  <si>
    <t>Balance Investment Income after adjusting allocation to Policyholders' fund</t>
  </si>
  <si>
    <t>Profit/ (Loss)  Before Tax</t>
  </si>
  <si>
    <t>Profit/ (Loss) After Tax</t>
  </si>
  <si>
    <t>Investments in infrastructure/ social Sectors</t>
  </si>
  <si>
    <t>Gross Incurred Claims Ratio (%)</t>
  </si>
  <si>
    <t>Net retention (NP/GDP) - in %tage</t>
  </si>
  <si>
    <t>Net Incurred Claims/NEP (%)</t>
  </si>
  <si>
    <t>No. of Employees</t>
  </si>
  <si>
    <t>No.of Agents</t>
  </si>
  <si>
    <t>No. of Offices</t>
  </si>
  <si>
    <t>No.of Policies</t>
  </si>
  <si>
    <t>FDI (Rs Cr)</t>
  </si>
  <si>
    <t>Premium deficiency</t>
  </si>
  <si>
    <t>Commission/NWP</t>
  </si>
  <si>
    <t>Expenses of Mgmt. / NWP</t>
  </si>
  <si>
    <t>Capital &amp; Free Reserves (*)</t>
  </si>
  <si>
    <t>Other income/outgo
(Revenue a/c)</t>
  </si>
  <si>
    <t>Gross Direct Premium 
(in India)</t>
  </si>
  <si>
    <t>Other Income/Outgo
(P&amp;L a/c)</t>
  </si>
  <si>
    <t>Note:</t>
  </si>
  <si>
    <t>Combined Ratio 
(IRDAI circular Ref: IRDA/F&amp;I/CIR/F&amp;A/231/10/2012)</t>
  </si>
  <si>
    <t>NA</t>
  </si>
  <si>
    <t>General Insurers</t>
  </si>
  <si>
    <t xml:space="preserve">Bharti AXA </t>
  </si>
  <si>
    <t>Cholamandalam MS</t>
  </si>
  <si>
    <t xml:space="preserve">Future Generali </t>
  </si>
  <si>
    <t>ICICI -Lombard</t>
  </si>
  <si>
    <t>IFFCO -Tokio</t>
  </si>
  <si>
    <t>Kotak Mahindra</t>
  </si>
  <si>
    <t>National</t>
  </si>
  <si>
    <t>Oriental</t>
  </si>
  <si>
    <t>Raheja QBE</t>
  </si>
  <si>
    <t>Reliance General</t>
  </si>
  <si>
    <t>Royal sundaram</t>
  </si>
  <si>
    <t>SBI General</t>
  </si>
  <si>
    <t>Shriram General</t>
  </si>
  <si>
    <t>Tata-AIG</t>
  </si>
  <si>
    <t>United India</t>
  </si>
  <si>
    <t>General Insurers  Sub Total</t>
  </si>
  <si>
    <t>Stand-alone Health Insurers</t>
  </si>
  <si>
    <t>Specialized Companies</t>
  </si>
  <si>
    <t>% Change over previous period</t>
  </si>
  <si>
    <t>Exchange loss/gain &amp; Other  income /Outgo</t>
  </si>
  <si>
    <t xml:space="preserve">Aditya Birla </t>
  </si>
  <si>
    <t>Liberty General</t>
  </si>
  <si>
    <t xml:space="preserve">ManipalCigna </t>
  </si>
  <si>
    <t xml:space="preserve">  Compiled by GI Council on the basis of data submitted by the Member Insurance Companies (Except National Insurance  from whom the information is still  awaited)
</t>
  </si>
  <si>
    <t>Acko General</t>
  </si>
  <si>
    <t>Edelweiss</t>
  </si>
  <si>
    <t xml:space="preserve">Go Digit </t>
  </si>
  <si>
    <t xml:space="preserve">HDFC ERGO </t>
  </si>
  <si>
    <t>HDFC ERGO Health *</t>
  </si>
  <si>
    <t>*HDFC ERGO  Health Insurance  Ltd.(Formerly known as  Apollo Munich Health Insurance Co Ltd)</t>
  </si>
  <si>
    <t>HDFC ERGO</t>
  </si>
  <si>
    <t>Go Digit</t>
  </si>
  <si>
    <t>FINANCIAL HIGHLIGHTS FOR THE PERIOD ENDED 31.03.2020 (PROVISIONAL)</t>
  </si>
  <si>
    <t>Previous period as on 31.03.2019</t>
  </si>
  <si>
    <t>FINANCIAL HIGHLIGHTS FOR THE PERIOD ENDED 30.03.2020 (PROVISIONAL)</t>
  </si>
  <si>
    <t>NAVI GI</t>
  </si>
  <si>
    <t>Care Insurance</t>
  </si>
  <si>
    <t xml:space="preserve"> 2975.59 </t>
  </si>
  <si>
    <t xml:space="preserve">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</si>
</sst>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4">
    <numFmt numFmtId="6" formatCode="&quot;$&quot;#,##0_);[Red]\(&quot;$&quot;#,##0\)"/>
    <numFmt numFmtId="43" formatCode="_(* #,##0.00_);_(* \(#,##0.00\);_(* &quot;-&quot;??_);_(@_)"/>
    <numFmt numFmtId="164" formatCode="_ * #,##0_ ;_ * \-#,##0_ ;_ * &quot;-&quot;_ ;_ @_ "/>
    <numFmt numFmtId="165" formatCode="_ * #,##0.00_ ;_ * \-#,##0.00_ ;_ * &quot;-&quot;??_ ;_ @_ "/>
    <numFmt numFmtId="166" formatCode="0.0%"/>
    <numFmt numFmtId="167" formatCode="_(* #,##0_);_(* \(#,##0\);_(* &quot;-&quot;??_);_(@_)"/>
    <numFmt numFmtId="168" formatCode="&quot; &quot;#,##0.00&quot; &quot;;&quot; (&quot;#,##0.00&quot;)&quot;;&quot; -&quot;00&quot; &quot;;&quot; &quot;@&quot; &quot;"/>
    <numFmt numFmtId="169" formatCode="&quot; &quot;#,##0&quot; &quot;;&quot; (&quot;#,##0&quot;)&quot;;&quot; -&quot;00&quot; &quot;;&quot; &quot;@&quot; &quot;"/>
    <numFmt numFmtId="170" formatCode="_-* #,##0.00_-;\-* #,##0.00_-;_-* &quot;-&quot;??_-;_-@_-"/>
    <numFmt numFmtId="171" formatCode="_-* #,##0_-;\-* #,##0_-;_-* &quot;-&quot;??_-;_-@_-"/>
    <numFmt numFmtId="172" formatCode="_(* #,##0.00_);_(* \(#,##0.00\);_(* \-??_);_(@_)"/>
    <numFmt numFmtId="173" formatCode="##,##0.00"/>
    <numFmt numFmtId="174" formatCode="_([$€-2]* #,##0.00_);_([$€-2]* \(#,##0.00\);_([$€-2]* &quot;-&quot;??_)"/>
    <numFmt numFmtId="175" formatCode="#,##0.00\ ;&quot; (&quot;#,##0.00\);&quot; -&quot;#\ ;@\ "/>
    <numFmt numFmtId="176" formatCode="_-* #,##0_-;\-* #,##0_-;_-* &quot;-&quot;_-;_-@_-"/>
    <numFmt numFmtId="177" formatCode="00.000"/>
    <numFmt numFmtId="178" formatCode="&quot;?&quot;#,##0;&quot;?&quot;\-#,##0"/>
    <numFmt numFmtId="179" formatCode="_-* &quot;£&quot;#,##0_-;\-* &quot;£&quot;#,##0_-;_-* &quot;-&quot;??_-;_-@_-"/>
    <numFmt numFmtId="180" formatCode="#,##0.0;\(#,##0.0\)"/>
    <numFmt numFmtId="181" formatCode="_ &quot;\&quot;* #,##0_ ;_ &quot;\&quot;* \-#,##0_ ;_ &quot;\&quot;* &quot;-&quot;_ ;_ @_ "/>
    <numFmt numFmtId="182" formatCode="&quot;\&quot;#,##0.00;[Red]&quot;\&quot;\-#,##0.00"/>
    <numFmt numFmtId="183" formatCode="_ &quot;\&quot;* #,##0.00_ ;_ &quot;\&quot;* \-#,##0.00_ ;_ &quot;\&quot;* &quot;-&quot;??_ ;_ @_ "/>
    <numFmt numFmtId="184" formatCode="&quot;\&quot;#,##0;[Red]&quot;\&quot;\-#,##0"/>
    <numFmt numFmtId="185" formatCode="#,##0;[Red]&quot;-&quot;#,##0"/>
    <numFmt numFmtId="186" formatCode="#,##0.00;[Red]&quot;-&quot;#,##0.00"/>
    <numFmt numFmtId="187" formatCode="#,##0;[Red]\(#,##0\)"/>
    <numFmt numFmtId="188" formatCode="#,##0.0"/>
    <numFmt numFmtId="189" formatCode="_(* #,##0.0_);_(* \(#,##0.00\);_(* &quot;-&quot;??_);_(@_)"/>
    <numFmt numFmtId="190" formatCode="General_)"/>
    <numFmt numFmtId="191" formatCode="0.000"/>
    <numFmt numFmtId="192" formatCode="#,##0.0_);\(#,##0.0\)"/>
    <numFmt numFmtId="193" formatCode="#,##0.000_);\(#,##0.000\)"/>
    <numFmt numFmtId="194" formatCode="&quot;$&quot;#,\);\(&quot;$&quot;#,##0\)"/>
    <numFmt numFmtId="195" formatCode="0.00000000"/>
    <numFmt numFmtId="196" formatCode="_-* #,##0.0_-;\-* #,##0.0_-;_-* &quot;-&quot;??_-;_-@_-"/>
    <numFmt numFmtId="197" formatCode="[$-409]mmm\-yy;@"/>
    <numFmt numFmtId="198" formatCode="_(* #,##0.0_);_(* \(#,##0.0\);_(* &quot;-&quot;??_);_(@_)"/>
    <numFmt numFmtId="199" formatCode="#,##0.00;\(#,##0.00\)"/>
    <numFmt numFmtId="200" formatCode="&quot;£&quot;#,##0;\-&quot;£&quot;#,##0"/>
    <numFmt numFmtId="201" formatCode="_(* #,##0.0000_);_(* \(#,##0.0000\);_(* &quot;-&quot;??_);_(@_)"/>
    <numFmt numFmtId="202" formatCode="#,##0;\(#,##0\)"/>
    <numFmt numFmtId="203" formatCode="\$#,##0\ ;\(\$#,##0\)"/>
    <numFmt numFmtId="204" formatCode="#,##0&quot; $&quot;;\-#,##0&quot; $&quot;"/>
    <numFmt numFmtId="205" formatCode="#,##0.0_);[Red]\(#,##0.0\);&quot;-&quot;??"/>
    <numFmt numFmtId="206" formatCode="#,##0.00;[Red]\(#,##0.00\)"/>
    <numFmt numFmtId="207" formatCode=";;;"/>
    <numFmt numFmtId="208" formatCode="_-* #,##0\ _F_-;\-* #,##0\ _F_-;_-* &quot;-&quot;\ _F_-;_-@_-"/>
    <numFmt numFmtId="209" formatCode="_-* #,##0.00\ _F_-;\-* #,##0.00\ _F_-;_-* &quot;-&quot;??\ _F_-;_-@_-"/>
    <numFmt numFmtId="210" formatCode="_-* #,##0\ &quot;F&quot;_-;\-* #,##0\ &quot;F&quot;_-;_-* &quot;-&quot;\ &quot;F&quot;_-;_-@_-"/>
    <numFmt numFmtId="211" formatCode="_-* #,##0.00\ &quot;F&quot;_-;\-* #,##0.00\ &quot;F&quot;_-;_-* &quot;-&quot;??\ &quot;F&quot;_-;_-@_-"/>
    <numFmt numFmtId="212" formatCode="_(&quot;$&quot;* #,##0.0_);_(&quot;$&quot;* \(#,##0.0\);_(&quot;$&quot;* &quot;-&quot;??_);_(@_)"/>
    <numFmt numFmtId="213" formatCode="\60\4\7\:"/>
    <numFmt numFmtId="214" formatCode="0.0%;[Red]\(0.0%\);&quot;-&quot;??"/>
    <numFmt numFmtId="215" formatCode="&quot;$&quot;#,\);\(&quot;$&quot;#,\)"/>
    <numFmt numFmtId="216" formatCode="&quot;$&quot;#,;\(&quot;$&quot;#,\)"/>
    <numFmt numFmtId="217" formatCode="#,##0.0000"/>
    <numFmt numFmtId="218" formatCode="#,##0.00000"/>
    <numFmt numFmtId="219" formatCode="#,##0\ &quot;DM&quot;;\-#,##0\ &quot;DM&quot;"/>
    <numFmt numFmtId="220" formatCode="0&quot;.&quot;000%"/>
    <numFmt numFmtId="221" formatCode="&quot;￥&quot;#,##0;&quot;￥&quot;\-#,##0"/>
    <numFmt numFmtId="222" formatCode="00&quot;.&quot;000"/>
    <numFmt numFmtId="223" formatCode="_-&quot;$&quot;* #,##0_-;\-&quot;$&quot;* #,##0_-;_-&quot;$&quot;* &quot;-&quot;_-;_-@_-"/>
    <numFmt numFmtId="224" formatCode="_-&quot;$&quot;* #,##0.00_-;\-&quot;$&quot;* #,##0.00_-;_-&quot;$&quot;* &quot;-&quot;??_-;_-@_-"/>
    <numFmt numFmtId="225" formatCode="0.00_);\(0.00\)"/>
  </numFmts>
  <fonts count="1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0"/>
      <name val="Arial"/>
      <family val="2"/>
      <charset val="1"/>
    </font>
    <font>
      <b/>
      <sz val="18"/>
      <color indexed="62"/>
      <name val="Cambria"/>
      <family val="2"/>
    </font>
    <font>
      <sz val="12"/>
      <name val=".VnTime"/>
      <family val="2"/>
    </font>
    <font>
      <sz val="9"/>
      <name val="ﾀﾞｯﾁ"/>
      <family val="3"/>
      <charset val="128"/>
    </font>
    <font>
      <sz val="11"/>
      <name val="??"/>
      <family val="3"/>
    </font>
    <font>
      <sz val="14"/>
      <name val="??"/>
      <family val="3"/>
    </font>
    <font>
      <sz val="12"/>
      <name val="????"/>
      <family val="2"/>
      <charset val="136"/>
    </font>
    <font>
      <sz val="12"/>
      <name val="???"/>
      <family val="3"/>
    </font>
    <font>
      <sz val="10"/>
      <name val="???"/>
      <family val="3"/>
    </font>
    <font>
      <sz val="12"/>
      <name val="바탕체"/>
      <family val="1"/>
      <charset val="255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sz val="11"/>
      <color indexed="8"/>
      <name val="宋体"/>
      <charset val="134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Time"/>
      <family val="2"/>
    </font>
    <font>
      <sz val="11"/>
      <color indexed="9"/>
      <name val="宋体"/>
      <charset val="134"/>
    </font>
    <font>
      <sz val="12"/>
      <color theme="0"/>
      <name val="Arial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9"/>
      <name val="ＭＳ ゴシック"/>
      <family val="3"/>
      <charset val="128"/>
    </font>
    <font>
      <sz val="12"/>
      <name val="Frutiger 45 Light"/>
      <family val="2"/>
    </font>
    <font>
      <sz val="8"/>
      <name val="Arial"/>
      <family val="2"/>
    </font>
    <font>
      <b/>
      <sz val="9"/>
      <name val="Times New Roman"/>
      <family val="1"/>
    </font>
    <font>
      <sz val="12"/>
      <name val="Tms Rmn"/>
    </font>
    <font>
      <b/>
      <sz val="14"/>
      <name val="Times New Roman"/>
      <family val="1"/>
    </font>
    <font>
      <sz val="12"/>
      <name val="µ¸¿òÃ¼"/>
      <family val="3"/>
      <charset val="129"/>
    </font>
    <font>
      <sz val="12"/>
      <name val="Helv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Times New Roman"/>
      <family val="1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name val="Helv"/>
    </font>
    <font>
      <sz val="10"/>
      <name val="MS Sans Serif"/>
      <family val="2"/>
    </font>
    <font>
      <sz val="8"/>
      <color indexed="16"/>
      <name val="Times New Roman"/>
      <family val="1"/>
    </font>
    <font>
      <sz val="11"/>
      <color indexed="17"/>
      <name val="Calibri"/>
      <family val="2"/>
      <charset val="1"/>
    </font>
    <font>
      <b/>
      <sz val="10"/>
      <color indexed="24"/>
      <name val="CG Times (WN)"/>
    </font>
    <font>
      <b/>
      <sz val="16"/>
      <name val="Times New Roman"/>
      <family val="1"/>
    </font>
    <font>
      <b/>
      <sz val="12"/>
      <name val="Arial"/>
      <family val="2"/>
    </font>
    <font>
      <sz val="10"/>
      <color indexed="24"/>
      <name val="CG Times (WN)"/>
    </font>
    <font>
      <u/>
      <sz val="10"/>
      <color indexed="12"/>
      <name val="Arial"/>
      <family val="2"/>
    </font>
    <font>
      <sz val="12"/>
      <name val="Arial"/>
      <family val="2"/>
    </font>
    <font>
      <sz val="7"/>
      <name val="Small Fonts"/>
      <family val="2"/>
    </font>
    <font>
      <sz val="14"/>
      <name val=".VnTime"/>
      <family val="2"/>
    </font>
    <font>
      <sz val="11"/>
      <color theme="1"/>
      <name val="Times New Roman"/>
      <family val="2"/>
    </font>
    <font>
      <sz val="13"/>
      <name val=".VnTime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2"/>
      <color indexed="8"/>
      <name val="Calibri"/>
      <family val="2"/>
    </font>
    <font>
      <b/>
      <sz val="10"/>
      <name val="MS Sans Serif"/>
      <family val="2"/>
    </font>
    <font>
      <sz val="10"/>
      <color indexed="17"/>
      <name val="Times New Roman"/>
      <family val="1"/>
    </font>
    <font>
      <b/>
      <sz val="10"/>
      <name val="Arial"/>
      <family val="2"/>
    </font>
    <font>
      <sz val="8"/>
      <color indexed="10"/>
      <name val="Arial Narrow"/>
      <family val="2"/>
    </font>
    <font>
      <sz val="14"/>
      <name val=".VnArial"/>
      <family val="2"/>
    </font>
    <font>
      <sz val="10"/>
      <name val=" "/>
      <family val="1"/>
      <charset val="136"/>
    </font>
    <font>
      <sz val="14"/>
      <name val="뼻뮝"/>
      <family val="3"/>
    </font>
    <font>
      <sz val="12"/>
      <name val="바탕체"/>
      <family val="3"/>
    </font>
    <font>
      <sz val="12"/>
      <name val="뼻뮝"/>
      <family val="3"/>
    </font>
    <font>
      <sz val="11"/>
      <name val="돋움"/>
      <family val="2"/>
    </font>
    <font>
      <sz val="10"/>
      <name val="굴림체"/>
      <family val="3"/>
    </font>
    <font>
      <sz val="9"/>
      <name val="Arial"/>
      <family val="2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0"/>
      <name val="明朝"/>
      <family val="1"/>
      <charset val="128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2"/>
      <name val="Courier"/>
      <family val="3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rgb="FF0066FF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000000"/>
      <name val="Calibri"/>
      <family val="2"/>
    </font>
    <font>
      <b/>
      <i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0"/>
        <bgColor indexed="22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gray0625">
        <fgColor indexed="12"/>
      </patternFill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13"/>
      </patternFill>
    </fill>
    <fill>
      <patternFill patternType="solid">
        <fgColor indexed="42"/>
        <bgColor indexed="31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13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41"/>
        <bgColor indexed="1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7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16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8" borderId="0" applyNumberFormat="0" applyBorder="0" applyAlignment="0" applyProtection="0"/>
    <xf numFmtId="0" fontId="8" fillId="15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9" fillId="23" borderId="0" applyNumberFormat="0" applyBorder="0" applyAlignment="0" applyProtection="0"/>
    <xf numFmtId="0" fontId="10" fillId="12" borderId="51" applyNumberFormat="0" applyAlignment="0" applyProtection="0"/>
    <xf numFmtId="0" fontId="11" fillId="24" borderId="52" applyNumberFormat="0" applyAlignment="0" applyProtection="0"/>
    <xf numFmtId="172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6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3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174" fontId="3" fillId="0" borderId="0" applyFont="0" applyFill="0" applyBorder="0" applyAlignment="0" applyProtection="0"/>
    <xf numFmtId="175" fontId="6" fillId="0" borderId="0"/>
    <xf numFmtId="172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12" fillId="0" borderId="0" applyNumberFormat="0" applyFill="0" applyBorder="0" applyAlignment="0" applyProtection="0"/>
    <xf numFmtId="0" fontId="13" fillId="25" borderId="0" applyNumberFormat="0" applyBorder="0" applyAlignment="0" applyProtection="0"/>
    <xf numFmtId="0" fontId="21" fillId="0" borderId="53" applyNumberFormat="0" applyFill="0" applyAlignment="0" applyProtection="0"/>
    <xf numFmtId="0" fontId="22" fillId="0" borderId="54" applyNumberFormat="0" applyFill="0" applyAlignment="0" applyProtection="0"/>
    <xf numFmtId="0" fontId="23" fillId="0" borderId="55" applyNumberFormat="0" applyFill="0" applyAlignment="0" applyProtection="0"/>
    <xf numFmtId="0" fontId="23" fillId="0" borderId="0" applyNumberFormat="0" applyFill="0" applyBorder="0" applyAlignment="0" applyProtection="0"/>
    <xf numFmtId="0" fontId="14" fillId="15" borderId="51" applyNumberFormat="0" applyAlignment="0" applyProtection="0"/>
    <xf numFmtId="0" fontId="15" fillId="0" borderId="56" applyNumberFormat="0" applyFill="0" applyAlignment="0" applyProtection="0"/>
    <xf numFmtId="0" fontId="16" fillId="26" borderId="0" applyNumberFormat="0" applyBorder="0" applyAlignment="0" applyProtection="0"/>
    <xf numFmtId="0" fontId="1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3" fillId="0" borderId="0"/>
    <xf numFmtId="0" fontId="3" fillId="27" borderId="57" applyNumberFormat="0" applyAlignment="0" applyProtection="0"/>
    <xf numFmtId="0" fontId="17" fillId="12" borderId="58" applyNumberForma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4" fillId="0" borderId="59">
      <alignment horizontal="center"/>
    </xf>
    <xf numFmtId="0" fontId="25" fillId="0" borderId="0" applyNumberFormat="0" applyFill="0" applyBorder="0" applyAlignment="0" applyProtection="0"/>
    <xf numFmtId="0" fontId="7" fillId="0" borderId="60" applyNumberFormat="0" applyFill="0" applyAlignment="0" applyProtection="0"/>
    <xf numFmtId="0" fontId="18" fillId="0" borderId="0" applyNumberForma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" fillId="0" borderId="0"/>
    <xf numFmtId="17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3" fillId="0" borderId="0"/>
    <xf numFmtId="38" fontId="27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178" fontId="28" fillId="0" borderId="0" applyFon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176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2" fillId="0" borderId="0"/>
    <xf numFmtId="0" fontId="19" fillId="0" borderId="0">
      <alignment vertical="top"/>
    </xf>
    <xf numFmtId="0" fontId="3" fillId="0" borderId="0"/>
    <xf numFmtId="0" fontId="19" fillId="0" borderId="0">
      <alignment vertical="top"/>
    </xf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>
      <alignment vertical="top"/>
    </xf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19" fillId="0" borderId="0">
      <alignment vertical="top"/>
    </xf>
    <xf numFmtId="0" fontId="3" fillId="0" borderId="0"/>
    <xf numFmtId="0" fontId="3" fillId="0" borderId="0"/>
    <xf numFmtId="0" fontId="19" fillId="0" borderId="0">
      <alignment vertical="top"/>
    </xf>
    <xf numFmtId="0" fontId="3" fillId="0" borderId="0"/>
    <xf numFmtId="0" fontId="33" fillId="0" borderId="0"/>
    <xf numFmtId="0" fontId="33" fillId="0" borderId="0"/>
    <xf numFmtId="0" fontId="19" fillId="0" borderId="0">
      <alignment vertical="top"/>
    </xf>
    <xf numFmtId="0" fontId="33" fillId="0" borderId="0"/>
    <xf numFmtId="0" fontId="33" fillId="0" borderId="0"/>
    <xf numFmtId="0" fontId="19" fillId="0" borderId="0">
      <alignment vertical="top"/>
    </xf>
    <xf numFmtId="0" fontId="19" fillId="0" borderId="0">
      <alignment vertical="top"/>
    </xf>
    <xf numFmtId="0" fontId="3" fillId="0" borderId="0"/>
    <xf numFmtId="0" fontId="19" fillId="0" borderId="0">
      <alignment vertical="top"/>
    </xf>
    <xf numFmtId="0" fontId="3" fillId="0" borderId="0"/>
    <xf numFmtId="0" fontId="19" fillId="0" borderId="0">
      <alignment vertical="top"/>
    </xf>
    <xf numFmtId="0" fontId="33" fillId="0" borderId="0"/>
    <xf numFmtId="0" fontId="3" fillId="0" borderId="0"/>
    <xf numFmtId="0" fontId="3" fillId="0" borderId="0"/>
    <xf numFmtId="0" fontId="19" fillId="0" borderId="0">
      <alignment vertical="top"/>
    </xf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179" fontId="34" fillId="0" borderId="33" applyFill="0" applyBorder="0"/>
    <xf numFmtId="179" fontId="34" fillId="0" borderId="33" applyFill="0" applyBorder="0"/>
    <xf numFmtId="179" fontId="34" fillId="0" borderId="33" applyFill="0" applyBorder="0"/>
    <xf numFmtId="179" fontId="34" fillId="0" borderId="33" applyFill="0" applyBorder="0"/>
    <xf numFmtId="179" fontId="34" fillId="0" borderId="33" applyFill="0" applyBorder="0"/>
    <xf numFmtId="179" fontId="34" fillId="0" borderId="33" applyFill="0" applyBorder="0"/>
    <xf numFmtId="179" fontId="34" fillId="0" borderId="33" applyFill="0" applyBorder="0"/>
    <xf numFmtId="179" fontId="34" fillId="0" borderId="33" applyFill="0" applyBorder="0"/>
    <xf numFmtId="179" fontId="34" fillId="0" borderId="33" applyFill="0" applyBorder="0"/>
    <xf numFmtId="179" fontId="34" fillId="0" borderId="33" applyFill="0" applyBorder="0"/>
    <xf numFmtId="179" fontId="34" fillId="0" borderId="33" applyFill="0" applyBorder="0"/>
    <xf numFmtId="179" fontId="34" fillId="0" borderId="33" applyFill="0" applyBorder="0"/>
    <xf numFmtId="179" fontId="34" fillId="0" borderId="33" applyFill="0" applyBorder="0"/>
    <xf numFmtId="179" fontId="34" fillId="0" borderId="33" applyFill="0" applyBorder="0"/>
    <xf numFmtId="180" fontId="34" fillId="0" borderId="33" applyFill="0" applyBorder="0"/>
    <xf numFmtId="180" fontId="34" fillId="0" borderId="33" applyFill="0" applyBorder="0"/>
    <xf numFmtId="179" fontId="34" fillId="0" borderId="33" applyFill="0" applyBorder="0"/>
    <xf numFmtId="179" fontId="34" fillId="0" borderId="33" applyFill="0" applyBorder="0"/>
    <xf numFmtId="179" fontId="34" fillId="0" borderId="33" applyFill="0" applyBorder="0"/>
    <xf numFmtId="179" fontId="34" fillId="0" borderId="33" applyFill="0" applyBorder="0"/>
    <xf numFmtId="179" fontId="34" fillId="0" borderId="33" applyFill="0" applyBorder="0"/>
    <xf numFmtId="179" fontId="34" fillId="0" borderId="33" applyFill="0" applyBorder="0"/>
    <xf numFmtId="179" fontId="34" fillId="0" borderId="33" applyFill="0" applyBorder="0"/>
    <xf numFmtId="179" fontId="34" fillId="0" borderId="33" applyFill="0" applyBorder="0"/>
    <xf numFmtId="179" fontId="34" fillId="0" borderId="33" applyFill="0" applyBorder="0"/>
    <xf numFmtId="179" fontId="34" fillId="0" borderId="33" applyFill="0" applyBorder="0"/>
    <xf numFmtId="179" fontId="34" fillId="0" borderId="33" applyFill="0" applyBorder="0"/>
    <xf numFmtId="179" fontId="34" fillId="0" borderId="33" applyFill="0" applyBorder="0"/>
    <xf numFmtId="179" fontId="34" fillId="0" borderId="33" applyFill="0" applyBorder="0"/>
    <xf numFmtId="179" fontId="34" fillId="0" borderId="33" applyFill="0" applyBorder="0"/>
    <xf numFmtId="0" fontId="35" fillId="0" borderId="0" applyNumberFormat="0" applyFill="0" applyBorder="0" applyAlignment="0" applyProtection="0"/>
    <xf numFmtId="0" fontId="3" fillId="0" borderId="0"/>
    <xf numFmtId="0" fontId="36" fillId="29" borderId="0"/>
    <xf numFmtId="0" fontId="37" fillId="30" borderId="61" applyFont="0" applyFill="0" applyAlignment="0">
      <alignment vertical="center" wrapText="1"/>
    </xf>
    <xf numFmtId="0" fontId="38" fillId="29" borderId="0"/>
    <xf numFmtId="0" fontId="39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40" fillId="29" borderId="0"/>
    <xf numFmtId="0" fontId="3" fillId="0" borderId="0" applyBorder="0"/>
    <xf numFmtId="0" fontId="41" fillId="0" borderId="0">
      <alignment wrapText="1"/>
    </xf>
    <xf numFmtId="0" fontId="39" fillId="37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42" fillId="0" borderId="0"/>
    <xf numFmtId="0" fontId="43" fillId="41" borderId="0" applyNumberFormat="0" applyBorder="0" applyAlignment="0" applyProtection="0">
      <alignment vertical="center"/>
    </xf>
    <xf numFmtId="0" fontId="43" fillId="38" borderId="0" applyNumberFormat="0" applyBorder="0" applyAlignment="0" applyProtection="0">
      <alignment vertical="center"/>
    </xf>
    <xf numFmtId="0" fontId="43" fillId="39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44" borderId="0" applyNumberFormat="0" applyBorder="0" applyAlignment="0" applyProtection="0">
      <alignment vertical="center"/>
    </xf>
    <xf numFmtId="0" fontId="44" fillId="28" borderId="0" applyNumberFormat="0" applyBorder="0" applyAlignment="0" applyProtection="0"/>
    <xf numFmtId="0" fontId="35" fillId="0" borderId="0" applyNumberFormat="0" applyFont="0" applyFill="0" applyBorder="0" applyProtection="0"/>
    <xf numFmtId="181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2" fontId="47" fillId="0" borderId="0" applyFont="0" applyFill="0" applyBorder="0" applyAlignment="0" applyProtection="0"/>
    <xf numFmtId="183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4" fontId="47" fillId="0" borderId="0" applyFont="0" applyFill="0" applyBorder="0" applyAlignment="0" applyProtection="0"/>
    <xf numFmtId="0" fontId="48" fillId="0" borderId="62" applyFont="0" applyFill="0" applyBorder="0" applyAlignment="0" applyProtection="0">
      <alignment horizontal="center" vertical="center"/>
    </xf>
    <xf numFmtId="164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5" fontId="47" fillId="0" borderId="0" applyFont="0" applyFill="0" applyBorder="0" applyAlignment="0" applyProtection="0"/>
    <xf numFmtId="165" fontId="45" fillId="0" borderId="0" applyFont="0" applyFill="0" applyBorder="0" applyAlignment="0" applyProtection="0"/>
    <xf numFmtId="0" fontId="46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49" fillId="0" borderId="63">
      <alignment horizontal="left" wrapText="1" indent="2"/>
    </xf>
    <xf numFmtId="187" fontId="50" fillId="45" borderId="0"/>
    <xf numFmtId="0" fontId="51" fillId="46" borderId="0"/>
    <xf numFmtId="188" fontId="3" fillId="0" borderId="12">
      <alignment wrapText="1"/>
      <protection locked="0"/>
    </xf>
    <xf numFmtId="0" fontId="52" fillId="0" borderId="0" applyNumberFormat="0" applyFill="0" applyBorder="0" applyAlignment="0" applyProtection="0"/>
    <xf numFmtId="0" fontId="3" fillId="47" borderId="12" applyNumberFormat="0" applyFont="0" applyBorder="0" applyAlignment="0"/>
    <xf numFmtId="0" fontId="53" fillId="0" borderId="0"/>
    <xf numFmtId="0" fontId="46" fillId="0" borderId="0"/>
    <xf numFmtId="0" fontId="54" fillId="0" borderId="0"/>
    <xf numFmtId="0" fontId="46" fillId="0" borderId="0"/>
    <xf numFmtId="37" fontId="55" fillId="0" borderId="0"/>
    <xf numFmtId="189" fontId="56" fillId="0" borderId="0" applyFill="0" applyBorder="0" applyAlignment="0"/>
    <xf numFmtId="190" fontId="56" fillId="0" borderId="0" applyFill="0" applyBorder="0" applyAlignment="0"/>
    <xf numFmtId="191" fontId="56" fillId="0" borderId="0" applyFill="0" applyBorder="0" applyAlignment="0"/>
    <xf numFmtId="192" fontId="57" fillId="0" borderId="0" applyFill="0" applyBorder="0" applyAlignment="0"/>
    <xf numFmtId="193" fontId="57" fillId="0" borderId="0" applyFill="0" applyBorder="0" applyAlignment="0"/>
    <xf numFmtId="189" fontId="56" fillId="0" borderId="0" applyFill="0" applyBorder="0" applyAlignment="0"/>
    <xf numFmtId="194" fontId="57" fillId="0" borderId="0" applyFill="0" applyBorder="0" applyAlignment="0"/>
    <xf numFmtId="190" fontId="56" fillId="0" borderId="0" applyFill="0" applyBorder="0" applyAlignment="0"/>
    <xf numFmtId="195" fontId="3" fillId="0" borderId="0"/>
    <xf numFmtId="195" fontId="3" fillId="0" borderId="0"/>
    <xf numFmtId="195" fontId="3" fillId="0" borderId="0"/>
    <xf numFmtId="195" fontId="3" fillId="0" borderId="0"/>
    <xf numFmtId="195" fontId="3" fillId="0" borderId="0"/>
    <xf numFmtId="195" fontId="3" fillId="0" borderId="0"/>
    <xf numFmtId="195" fontId="3" fillId="0" borderId="0"/>
    <xf numFmtId="195" fontId="3" fillId="0" borderId="0"/>
    <xf numFmtId="3" fontId="3" fillId="0" borderId="0" applyFont="0" applyFill="0" applyBorder="0" applyProtection="0">
      <alignment horizontal="center"/>
    </xf>
    <xf numFmtId="189" fontId="56" fillId="0" borderId="0" applyFont="0" applyFill="0" applyBorder="0" applyAlignment="0" applyProtection="0"/>
    <xf numFmtId="196" fontId="34" fillId="0" borderId="33" applyFill="0" applyBorder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58" fillId="0" borderId="0" applyFont="0" applyFill="0" applyBorder="0" applyAlignment="0" applyProtection="0"/>
    <xf numFmtId="43" fontId="3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70" fontId="5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7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20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6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7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7" fontId="6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197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5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59" fillId="0" borderId="0" applyFont="0" applyFill="0" applyBorder="0" applyAlignment="0" applyProtection="0"/>
    <xf numFmtId="170" fontId="5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5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5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50" fillId="0" borderId="0"/>
    <xf numFmtId="0" fontId="3" fillId="0" borderId="0" applyNumberFormat="0" applyBorder="0" applyAlignment="0">
      <protection locked="0"/>
    </xf>
    <xf numFmtId="0" fontId="61" fillId="0" borderId="64"/>
    <xf numFmtId="200" fontId="3" fillId="0" borderId="0" applyFont="0" applyFill="0" applyBorder="0" applyProtection="0">
      <alignment horizontal="center"/>
    </xf>
    <xf numFmtId="190" fontId="56" fillId="0" borderId="0" applyFont="0" applyFill="0" applyBorder="0" applyAlignment="0" applyProtection="0"/>
    <xf numFmtId="203" fontId="3" fillId="0" borderId="0" applyFont="0" applyFill="0" applyBorder="0" applyAlignment="0" applyProtection="0"/>
    <xf numFmtId="204" fontId="3" fillId="0" borderId="0">
      <protection locked="0"/>
    </xf>
    <xf numFmtId="14" fontId="19" fillId="0" borderId="0" applyFill="0" applyBorder="0" applyAlignment="0"/>
    <xf numFmtId="38" fontId="62" fillId="0" borderId="65">
      <alignment vertical="center"/>
    </xf>
    <xf numFmtId="0" fontId="3" fillId="0" borderId="12"/>
    <xf numFmtId="176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89" fontId="56" fillId="0" borderId="0" applyFill="0" applyBorder="0" applyAlignment="0"/>
    <xf numFmtId="190" fontId="56" fillId="0" borderId="0" applyFill="0" applyBorder="0" applyAlignment="0"/>
    <xf numFmtId="189" fontId="56" fillId="0" borderId="0" applyFill="0" applyBorder="0" applyAlignment="0"/>
    <xf numFmtId="194" fontId="57" fillId="0" borderId="0" applyFill="0" applyBorder="0" applyAlignment="0"/>
    <xf numFmtId="190" fontId="56" fillId="0" borderId="0" applyFill="0" applyBorder="0" applyAlignment="0"/>
    <xf numFmtId="0" fontId="63" fillId="48" borderId="12">
      <protection locked="0"/>
    </xf>
    <xf numFmtId="0" fontId="64" fillId="49" borderId="0" applyNumberFormat="0" applyBorder="0" applyAlignment="0" applyProtection="0"/>
    <xf numFmtId="204" fontId="3" fillId="0" borderId="0">
      <protection locked="0"/>
    </xf>
    <xf numFmtId="204" fontId="3" fillId="0" borderId="0">
      <protection locked="0"/>
    </xf>
    <xf numFmtId="204" fontId="3" fillId="0" borderId="0">
      <protection locked="0"/>
    </xf>
    <xf numFmtId="204" fontId="3" fillId="0" borderId="0">
      <protection locked="0"/>
    </xf>
    <xf numFmtId="204" fontId="3" fillId="0" borderId="0">
      <protection locked="0"/>
    </xf>
    <xf numFmtId="204" fontId="3" fillId="0" borderId="0">
      <protection locked="0"/>
    </xf>
    <xf numFmtId="204" fontId="3" fillId="0" borderId="0">
      <protection locked="0"/>
    </xf>
    <xf numFmtId="3" fontId="3" fillId="0" borderId="0" applyFill="0" applyBorder="0" applyAlignment="0" applyProtection="0">
      <protection locked="0"/>
    </xf>
    <xf numFmtId="205" fontId="34" fillId="29" borderId="23" applyBorder="0"/>
    <xf numFmtId="204" fontId="3" fillId="0" borderId="0">
      <protection locked="0"/>
    </xf>
    <xf numFmtId="0" fontId="3" fillId="0" borderId="66" applyNumberFormat="0" applyBorder="0" applyAlignment="0">
      <alignment horizontal="center"/>
      <protection locked="0"/>
    </xf>
    <xf numFmtId="3" fontId="65" fillId="39" borderId="0" applyBorder="0" applyProtection="0">
      <alignment horizontal="left"/>
    </xf>
    <xf numFmtId="0" fontId="66" fillId="50" borderId="43" applyFill="0" applyBorder="0">
      <alignment horizontal="center"/>
    </xf>
    <xf numFmtId="0" fontId="67" fillId="0" borderId="67" applyNumberFormat="0" applyAlignment="0" applyProtection="0">
      <alignment horizontal="left" vertical="center"/>
    </xf>
    <xf numFmtId="0" fontId="67" fillId="0" borderId="11">
      <alignment horizontal="left" vertical="center"/>
    </xf>
    <xf numFmtId="206" fontId="3" fillId="0" borderId="24">
      <alignment horizontal="left"/>
    </xf>
    <xf numFmtId="204" fontId="3" fillId="0" borderId="0">
      <protection locked="0"/>
    </xf>
    <xf numFmtId="204" fontId="3" fillId="0" borderId="0">
      <protection locked="0"/>
    </xf>
    <xf numFmtId="207" fontId="48" fillId="0" borderId="0" applyFont="0" applyFill="0" applyBorder="0" applyAlignment="0" applyProtection="0">
      <alignment horizontal="center" vertical="center"/>
    </xf>
    <xf numFmtId="0" fontId="68" fillId="0" borderId="0" applyNumberFormat="0" applyFont="0" applyFill="0" applyBorder="0" applyAlignment="0" applyProtection="0">
      <alignment horizontal="right"/>
    </xf>
    <xf numFmtId="197" fontId="69" fillId="0" borderId="0" applyNumberFormat="0" applyFill="0" applyBorder="0" applyAlignment="0" applyProtection="0">
      <alignment vertical="top"/>
      <protection locked="0"/>
    </xf>
    <xf numFmtId="201" fontId="69" fillId="0" borderId="0" applyNumberFormat="0" applyFill="0" applyBorder="0" applyAlignment="0" applyProtection="0">
      <alignment vertical="top"/>
      <protection locked="0"/>
    </xf>
    <xf numFmtId="189" fontId="56" fillId="0" borderId="0" applyFill="0" applyBorder="0" applyAlignment="0"/>
    <xf numFmtId="190" fontId="56" fillId="0" borderId="0" applyFill="0" applyBorder="0" applyAlignment="0"/>
    <xf numFmtId="189" fontId="56" fillId="0" borderId="0" applyFill="0" applyBorder="0" applyAlignment="0"/>
    <xf numFmtId="194" fontId="57" fillId="0" borderId="0" applyFill="0" applyBorder="0" applyAlignment="0"/>
    <xf numFmtId="190" fontId="56" fillId="0" borderId="0" applyFill="0" applyBorder="0" applyAlignment="0"/>
    <xf numFmtId="0" fontId="50" fillId="51" borderId="0">
      <alignment vertical="top"/>
    </xf>
    <xf numFmtId="0" fontId="48" fillId="0" borderId="0" applyFont="0" applyFill="0" applyBorder="0" applyProtection="0">
      <alignment horizontal="center" vertical="center"/>
    </xf>
    <xf numFmtId="208" fontId="3" fillId="0" borderId="0" applyFont="0" applyFill="0" applyBorder="0" applyAlignment="0" applyProtection="0"/>
    <xf numFmtId="209" fontId="3" fillId="0" borderId="0" applyFont="0" applyFill="0" applyBorder="0" applyAlignment="0" applyProtection="0"/>
    <xf numFmtId="210" fontId="3" fillId="0" borderId="0" applyFont="0" applyFill="0" applyBorder="0" applyAlignment="0" applyProtection="0"/>
    <xf numFmtId="211" fontId="3" fillId="0" borderId="0" applyFont="0" applyFill="0" applyBorder="0" applyAlignment="0" applyProtection="0"/>
    <xf numFmtId="0" fontId="70" fillId="0" borderId="0" applyNumberFormat="0" applyFont="0" applyFill="0" applyAlignment="0"/>
    <xf numFmtId="37" fontId="71" fillId="0" borderId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212" fontId="72" fillId="0" borderId="0"/>
    <xf numFmtId="197" fontId="73" fillId="0" borderId="0"/>
    <xf numFmtId="0" fontId="3" fillId="0" borderId="0"/>
    <xf numFmtId="0" fontId="3" fillId="0" borderId="0"/>
    <xf numFmtId="0" fontId="3" fillId="0" borderId="0"/>
    <xf numFmtId="197" fontId="3" fillId="0" borderId="0"/>
    <xf numFmtId="197" fontId="3" fillId="0" borderId="0"/>
    <xf numFmtId="197" fontId="3" fillId="0" borderId="0"/>
    <xf numFmtId="167" fontId="3" fillId="0" borderId="0"/>
    <xf numFmtId="197" fontId="3" fillId="0" borderId="0"/>
    <xf numFmtId="197" fontId="3" fillId="0" borderId="0"/>
    <xf numFmtId="198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1" fillId="0" borderId="0"/>
    <xf numFmtId="198" fontId="6" fillId="0" borderId="0"/>
    <xf numFmtId="197" fontId="59" fillId="0" borderId="0"/>
    <xf numFmtId="0" fontId="59" fillId="0" borderId="0"/>
    <xf numFmtId="0" fontId="59" fillId="0" borderId="0"/>
    <xf numFmtId="0" fontId="3" fillId="0" borderId="0"/>
    <xf numFmtId="0" fontId="59" fillId="0" borderId="0"/>
    <xf numFmtId="0" fontId="59" fillId="0" borderId="0"/>
    <xf numFmtId="0" fontId="3" fillId="0" borderId="0">
      <alignment vertical="top"/>
    </xf>
    <xf numFmtId="201" fontId="3" fillId="0" borderId="0"/>
    <xf numFmtId="0" fontId="3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98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167" fontId="3" fillId="0" borderId="0"/>
    <xf numFmtId="198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43" fontId="3" fillId="0" borderId="0"/>
    <xf numFmtId="0" fontId="1" fillId="0" borderId="0"/>
    <xf numFmtId="198" fontId="3" fillId="0" borderId="0"/>
    <xf numFmtId="0" fontId="1" fillId="0" borderId="0"/>
    <xf numFmtId="0" fontId="1" fillId="0" borderId="0"/>
    <xf numFmtId="0" fontId="1" fillId="0" borderId="0"/>
    <xf numFmtId="198" fontId="3" fillId="0" borderId="0"/>
    <xf numFmtId="198" fontId="3" fillId="0" borderId="0"/>
    <xf numFmtId="198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43" fontId="3" fillId="0" borderId="0"/>
    <xf numFmtId="167" fontId="3" fillId="0" borderId="0"/>
    <xf numFmtId="0" fontId="5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167" fontId="3" fillId="0" borderId="0"/>
    <xf numFmtId="201" fontId="3" fillId="0" borderId="0"/>
    <xf numFmtId="199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3" fillId="0" borderId="0"/>
    <xf numFmtId="197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199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/>
    <xf numFmtId="0" fontId="3" fillId="0" borderId="0"/>
    <xf numFmtId="0" fontId="3" fillId="0" borderId="0"/>
    <xf numFmtId="0" fontId="3" fillId="0" borderId="0"/>
    <xf numFmtId="43" fontId="1" fillId="0" borderId="0"/>
    <xf numFmtId="43" fontId="1" fillId="0" borderId="0"/>
    <xf numFmtId="43" fontId="1" fillId="0" borderId="0"/>
    <xf numFmtId="197" fontId="3" fillId="0" borderId="0"/>
    <xf numFmtId="19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9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43" fontId="1" fillId="0" borderId="0"/>
    <xf numFmtId="43" fontId="1" fillId="0" borderId="0"/>
    <xf numFmtId="43" fontId="1" fillId="0" borderId="0"/>
    <xf numFmtId="4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57" fillId="0" borderId="0"/>
    <xf numFmtId="0" fontId="3" fillId="0" borderId="0"/>
    <xf numFmtId="0" fontId="3" fillId="0" borderId="0"/>
    <xf numFmtId="0" fontId="3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197" fontId="1" fillId="0" borderId="0"/>
    <xf numFmtId="0" fontId="3" fillId="0" borderId="0"/>
    <xf numFmtId="197" fontId="4" fillId="0" borderId="0"/>
    <xf numFmtId="0" fontId="3" fillId="0" borderId="0"/>
    <xf numFmtId="0" fontId="3" fillId="0" borderId="0"/>
    <xf numFmtId="0" fontId="3" fillId="0" borderId="0"/>
    <xf numFmtId="197" fontId="5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40" fontId="75" fillId="52" borderId="0">
      <alignment horizontal="right"/>
    </xf>
    <xf numFmtId="0" fontId="76" fillId="52" borderId="0">
      <alignment horizontal="right"/>
    </xf>
    <xf numFmtId="0" fontId="77" fillId="52" borderId="28"/>
    <xf numFmtId="0" fontId="77" fillId="0" borderId="0" applyBorder="0">
      <alignment horizontal="centerContinuous"/>
    </xf>
    <xf numFmtId="0" fontId="78" fillId="0" borderId="0" applyBorder="0">
      <alignment horizontal="centerContinuous"/>
    </xf>
    <xf numFmtId="9" fontId="3" fillId="0" borderId="0" applyFont="0" applyFill="0" applyBorder="0" applyProtection="0">
      <alignment horizontal="center"/>
    </xf>
    <xf numFmtId="193" fontId="57" fillId="0" borderId="0" applyFont="0" applyFill="0" applyBorder="0" applyAlignment="0" applyProtection="0"/>
    <xf numFmtId="213" fontId="56" fillId="0" borderId="0" applyFont="0" applyFill="0" applyBorder="0" applyAlignment="0" applyProtection="0"/>
    <xf numFmtId="214" fontId="34" fillId="0" borderId="47" applyFill="0" applyBorder="0"/>
    <xf numFmtId="10" fontId="34" fillId="0" borderId="0" applyFill="0" applyBorder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89" fontId="56" fillId="0" borderId="0" applyFill="0" applyBorder="0" applyAlignment="0"/>
    <xf numFmtId="190" fontId="56" fillId="0" borderId="0" applyFill="0" applyBorder="0" applyAlignment="0"/>
    <xf numFmtId="189" fontId="56" fillId="0" borderId="0" applyFill="0" applyBorder="0" applyAlignment="0"/>
    <xf numFmtId="194" fontId="57" fillId="0" borderId="0" applyFill="0" applyBorder="0" applyAlignment="0"/>
    <xf numFmtId="190" fontId="56" fillId="0" borderId="0" applyFill="0" applyBorder="0" applyAlignment="0"/>
    <xf numFmtId="0" fontId="62" fillId="0" borderId="0" applyNumberFormat="0" applyFont="0" applyFill="0" applyBorder="0" applyAlignment="0" applyProtection="0">
      <alignment horizontal="left"/>
    </xf>
    <xf numFmtId="15" fontId="62" fillId="0" borderId="0" applyFont="0" applyFill="0" applyBorder="0" applyAlignment="0" applyProtection="0"/>
    <xf numFmtId="4" fontId="62" fillId="0" borderId="0" applyFont="0" applyFill="0" applyBorder="0" applyAlignment="0" applyProtection="0"/>
    <xf numFmtId="0" fontId="80" fillId="0" borderId="1">
      <alignment horizontal="center"/>
    </xf>
    <xf numFmtId="3" fontId="62" fillId="0" borderId="0" applyFont="0" applyFill="0" applyBorder="0" applyAlignment="0" applyProtection="0"/>
    <xf numFmtId="0" fontId="62" fillId="53" borderId="0" applyNumberFormat="0" applyFont="0" applyBorder="0" applyAlignment="0" applyProtection="0"/>
    <xf numFmtId="38" fontId="3" fillId="0" borderId="0" applyFill="0" applyBorder="0" applyAlignment="0" applyProtection="0">
      <protection locked="0"/>
    </xf>
    <xf numFmtId="0" fontId="26" fillId="0" borderId="0" applyNumberFormat="0" applyFill="0" applyBorder="0" applyAlignment="0" applyProtection="0"/>
    <xf numFmtId="0" fontId="3" fillId="54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0" fillId="55" borderId="0"/>
    <xf numFmtId="0" fontId="81" fillId="48" borderId="12" applyNumberFormat="0"/>
    <xf numFmtId="10" fontId="82" fillId="29" borderId="12" applyNumberFormat="0" applyProtection="0">
      <alignment horizontal="center" vertical="center" wrapText="1"/>
    </xf>
    <xf numFmtId="49" fontId="19" fillId="0" borderId="0" applyFill="0" applyBorder="0" applyAlignment="0"/>
    <xf numFmtId="215" fontId="57" fillId="0" borderId="0" applyFill="0" applyBorder="0" applyAlignment="0"/>
    <xf numFmtId="216" fontId="57" fillId="0" borderId="0" applyFill="0" applyBorder="0" applyAlignment="0"/>
    <xf numFmtId="0" fontId="74" fillId="0" borderId="0" applyNumberFormat="0" applyFill="0" applyBorder="0" applyAlignment="0" applyProtection="0"/>
    <xf numFmtId="0" fontId="58" fillId="48" borderId="22" applyNumberFormat="0" applyBorder="0"/>
    <xf numFmtId="0" fontId="83" fillId="0" borderId="0">
      <alignment vertical="top"/>
    </xf>
    <xf numFmtId="0" fontId="56" fillId="48" borderId="12">
      <protection locked="0"/>
    </xf>
    <xf numFmtId="217" fontId="26" fillId="0" borderId="0" applyFont="0" applyFill="0" applyBorder="0" applyAlignment="0" applyProtection="0"/>
    <xf numFmtId="218" fontId="26" fillId="0" borderId="0" applyFon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35" fillId="0" borderId="0">
      <alignment vertical="center"/>
    </xf>
    <xf numFmtId="40" fontId="86" fillId="0" borderId="0" applyFont="0" applyFill="0" applyBorder="0" applyAlignment="0" applyProtection="0"/>
    <xf numFmtId="38" fontId="86" fillId="0" borderId="0" applyFont="0" applyFill="0" applyBorder="0" applyAlignment="0" applyProtection="0"/>
    <xf numFmtId="0" fontId="86" fillId="0" borderId="0" applyFont="0" applyFill="0" applyBorder="0" applyAlignment="0" applyProtection="0"/>
    <xf numFmtId="0" fontId="86" fillId="0" borderId="0" applyFont="0" applyFill="0" applyBorder="0" applyAlignment="0" applyProtection="0"/>
    <xf numFmtId="9" fontId="87" fillId="0" borderId="0" applyFont="0" applyFill="0" applyBorder="0" applyAlignment="0" applyProtection="0"/>
    <xf numFmtId="0" fontId="88" fillId="0" borderId="0"/>
    <xf numFmtId="219" fontId="89" fillId="0" borderId="0" applyFont="0" applyFill="0" applyBorder="0" applyAlignment="0" applyProtection="0"/>
    <xf numFmtId="220" fontId="89" fillId="0" borderId="0" applyFont="0" applyFill="0" applyBorder="0" applyAlignment="0" applyProtection="0"/>
    <xf numFmtId="221" fontId="89" fillId="0" borderId="0" applyFont="0" applyFill="0" applyBorder="0" applyAlignment="0" applyProtection="0"/>
    <xf numFmtId="222" fontId="89" fillId="0" borderId="0" applyFont="0" applyFill="0" applyBorder="0" applyAlignment="0" applyProtection="0"/>
    <xf numFmtId="0" fontId="90" fillId="0" borderId="0"/>
    <xf numFmtId="0" fontId="70" fillId="0" borderId="0"/>
    <xf numFmtId="176" fontId="91" fillId="0" borderId="0" applyFont="0" applyFill="0" applyBorder="0" applyAlignment="0" applyProtection="0"/>
    <xf numFmtId="170" fontId="91" fillId="0" borderId="0" applyFont="0" applyFill="0" applyBorder="0" applyAlignment="0" applyProtection="0"/>
    <xf numFmtId="0" fontId="92" fillId="33" borderId="0" applyNumberFormat="0" applyBorder="0" applyAlignment="0" applyProtection="0">
      <alignment vertical="center"/>
    </xf>
    <xf numFmtId="0" fontId="93" fillId="32" borderId="0" applyNumberFormat="0" applyBorder="0" applyAlignment="0" applyProtection="0">
      <alignment vertical="center"/>
    </xf>
    <xf numFmtId="0" fontId="43" fillId="56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3" fillId="58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43" fillId="59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95" fillId="0" borderId="68" applyNumberFormat="0" applyFill="0" applyAlignment="0" applyProtection="0">
      <alignment vertical="center"/>
    </xf>
    <xf numFmtId="0" fontId="96" fillId="0" borderId="54" applyNumberFormat="0" applyFill="0" applyAlignment="0" applyProtection="0">
      <alignment vertical="center"/>
    </xf>
    <xf numFmtId="0" fontId="97" fillId="0" borderId="69" applyNumberFormat="0" applyFill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43" fontId="3" fillId="0" borderId="0" applyFont="0" applyFill="0" applyBorder="0" applyAlignment="0" applyProtection="0"/>
    <xf numFmtId="38" fontId="98" fillId="0" borderId="0" applyFont="0" applyFill="0" applyBorder="0" applyAlignment="0" applyProtection="0"/>
    <xf numFmtId="0" fontId="99" fillId="60" borderId="52" applyNumberFormat="0" applyAlignment="0" applyProtection="0">
      <alignment vertical="center"/>
    </xf>
    <xf numFmtId="0" fontId="3" fillId="0" borderId="0"/>
    <xf numFmtId="0" fontId="100" fillId="0" borderId="70" applyNumberFormat="0" applyFill="0" applyAlignment="0" applyProtection="0">
      <alignment vertical="center"/>
    </xf>
    <xf numFmtId="0" fontId="100" fillId="0" borderId="70" applyNumberFormat="0" applyFill="0" applyAlignment="0" applyProtection="0">
      <alignment vertical="center"/>
    </xf>
    <xf numFmtId="0" fontId="100" fillId="0" borderId="70" applyNumberFormat="0" applyFill="0" applyAlignment="0" applyProtection="0">
      <alignment vertical="center"/>
    </xf>
    <xf numFmtId="0" fontId="101" fillId="61" borderId="57" applyNumberFormat="0" applyFont="0" applyAlignment="0" applyProtection="0">
      <alignment vertical="center"/>
    </xf>
    <xf numFmtId="0" fontId="101" fillId="61" borderId="57" applyNumberFormat="0" applyFont="0" applyAlignment="0" applyProtection="0">
      <alignment vertical="center"/>
    </xf>
    <xf numFmtId="0" fontId="101" fillId="61" borderId="57" applyNumberFormat="0" applyFont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4" fillId="46" borderId="51" applyNumberFormat="0" applyAlignment="0" applyProtection="0">
      <alignment vertical="center"/>
    </xf>
    <xf numFmtId="0" fontId="104" fillId="46" borderId="51" applyNumberFormat="0" applyAlignment="0" applyProtection="0">
      <alignment vertical="center"/>
    </xf>
    <xf numFmtId="0" fontId="104" fillId="46" borderId="51" applyNumberFormat="0" applyAlignment="0" applyProtection="0">
      <alignment vertical="center"/>
    </xf>
    <xf numFmtId="223" fontId="91" fillId="0" borderId="0" applyFont="0" applyFill="0" applyBorder="0" applyAlignment="0" applyProtection="0"/>
    <xf numFmtId="6" fontId="105" fillId="0" borderId="0" applyFont="0" applyFill="0" applyBorder="0" applyAlignment="0" applyProtection="0"/>
    <xf numFmtId="224" fontId="91" fillId="0" borderId="0" applyFont="0" applyFill="0" applyBorder="0" applyAlignment="0" applyProtection="0"/>
    <xf numFmtId="0" fontId="106" fillId="36" borderId="51" applyNumberFormat="0" applyAlignment="0" applyProtection="0">
      <alignment vertical="center"/>
    </xf>
    <xf numFmtId="0" fontId="106" fillId="36" borderId="51" applyNumberFormat="0" applyAlignment="0" applyProtection="0">
      <alignment vertical="center"/>
    </xf>
    <xf numFmtId="0" fontId="106" fillId="36" borderId="51" applyNumberFormat="0" applyAlignment="0" applyProtection="0">
      <alignment vertical="center"/>
    </xf>
    <xf numFmtId="0" fontId="107" fillId="46" borderId="58" applyNumberFormat="0" applyAlignment="0" applyProtection="0">
      <alignment vertical="center"/>
    </xf>
    <xf numFmtId="0" fontId="107" fillId="46" borderId="58" applyNumberFormat="0" applyAlignment="0" applyProtection="0">
      <alignment vertical="center"/>
    </xf>
    <xf numFmtId="0" fontId="107" fillId="46" borderId="58" applyNumberFormat="0" applyAlignment="0" applyProtection="0">
      <alignment vertical="center"/>
    </xf>
    <xf numFmtId="0" fontId="108" fillId="62" borderId="0" applyNumberFormat="0" applyBorder="0" applyAlignment="0" applyProtection="0">
      <alignment vertical="center"/>
    </xf>
    <xf numFmtId="0" fontId="109" fillId="0" borderId="56" applyNumberFormat="0" applyFill="0" applyAlignment="0" applyProtection="0">
      <alignment vertical="center"/>
    </xf>
    <xf numFmtId="207" fontId="98" fillId="0" borderId="22">
      <alignment horizontal="center"/>
    </xf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17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172" fontId="6" fillId="0" borderId="0" applyFill="0" applyBorder="0" applyAlignment="0" applyProtection="0"/>
    <xf numFmtId="172" fontId="6" fillId="0" borderId="0" applyFill="0" applyBorder="0" applyAlignment="0" applyProtection="0"/>
    <xf numFmtId="9" fontId="6" fillId="0" borderId="0" applyFill="0" applyBorder="0" applyAlignment="0" applyProtection="0"/>
  </cellStyleXfs>
  <cellXfs count="358">
    <xf numFmtId="0" fontId="0" fillId="0" borderId="0" xfId="0"/>
    <xf numFmtId="0" fontId="110" fillId="0" borderId="1" xfId="0" applyFont="1" applyBorder="1" applyAlignment="1"/>
    <xf numFmtId="0" fontId="111" fillId="0" borderId="0" xfId="0" applyFont="1"/>
    <xf numFmtId="0" fontId="111" fillId="3" borderId="0" xfId="0" applyFont="1" applyFill="1"/>
    <xf numFmtId="0" fontId="112" fillId="2" borderId="2" xfId="0" applyFont="1" applyFill="1" applyBorder="1" applyAlignment="1">
      <alignment horizontal="center" vertical="center"/>
    </xf>
    <xf numFmtId="2" fontId="112" fillId="2" borderId="29" xfId="0" applyNumberFormat="1" applyFont="1" applyFill="1" applyBorder="1" applyAlignment="1">
      <alignment horizontal="center" vertical="center" wrapText="1"/>
    </xf>
    <xf numFmtId="2" fontId="112" fillId="2" borderId="4" xfId="0" applyNumberFormat="1" applyFont="1" applyFill="1" applyBorder="1" applyAlignment="1">
      <alignment horizontal="center" vertical="center" wrapText="1"/>
    </xf>
    <xf numFmtId="2" fontId="112" fillId="2" borderId="5" xfId="0" applyNumberFormat="1" applyFont="1" applyFill="1" applyBorder="1" applyAlignment="1">
      <alignment horizontal="center" vertical="center" wrapText="1"/>
    </xf>
    <xf numFmtId="43" fontId="112" fillId="2" borderId="2" xfId="0" applyNumberFormat="1" applyFont="1" applyFill="1" applyBorder="1" applyAlignment="1">
      <alignment horizontal="center" vertical="center" wrapText="1"/>
    </xf>
    <xf numFmtId="2" fontId="112" fillId="2" borderId="2" xfId="0" applyNumberFormat="1" applyFont="1" applyFill="1" applyBorder="1" applyAlignment="1">
      <alignment horizontal="center" vertical="center" wrapText="1"/>
    </xf>
    <xf numFmtId="0" fontId="110" fillId="0" borderId="0" xfId="0" applyFont="1" applyAlignment="1">
      <alignment vertical="center"/>
    </xf>
    <xf numFmtId="0" fontId="110" fillId="3" borderId="0" xfId="0" applyFont="1" applyFill="1" applyAlignment="1">
      <alignment vertical="center"/>
    </xf>
    <xf numFmtId="0" fontId="113" fillId="0" borderId="13" xfId="0" applyFont="1" applyBorder="1"/>
    <xf numFmtId="3" fontId="111" fillId="0" borderId="45" xfId="0" applyNumberFormat="1" applyFont="1" applyFill="1" applyBorder="1"/>
    <xf numFmtId="3" fontId="111" fillId="0" borderId="7" xfId="0" applyNumberFormat="1" applyFont="1" applyFill="1" applyBorder="1"/>
    <xf numFmtId="167" fontId="111" fillId="0" borderId="7" xfId="1" applyNumberFormat="1" applyFont="1" applyFill="1" applyBorder="1"/>
    <xf numFmtId="43" fontId="111" fillId="0" borderId="7" xfId="1" applyFont="1" applyFill="1" applyBorder="1"/>
    <xf numFmtId="2" fontId="111" fillId="0" borderId="7" xfId="2" applyNumberFormat="1" applyFont="1" applyFill="1" applyBorder="1"/>
    <xf numFmtId="2" fontId="111" fillId="0" borderId="8" xfId="2" applyNumberFormat="1" applyFont="1" applyFill="1" applyBorder="1"/>
    <xf numFmtId="0" fontId="111" fillId="0" borderId="0" xfId="0" applyFont="1" applyFill="1"/>
    <xf numFmtId="0" fontId="111" fillId="0" borderId="13" xfId="0" applyFont="1" applyBorder="1"/>
    <xf numFmtId="1" fontId="111" fillId="0" borderId="7" xfId="0" applyNumberFormat="1" applyFont="1" applyFill="1" applyBorder="1" applyAlignment="1">
      <alignment horizontal="center"/>
    </xf>
    <xf numFmtId="0" fontId="114" fillId="3" borderId="13" xfId="0" applyFont="1" applyFill="1" applyBorder="1" applyAlignment="1">
      <alignment horizontal="left" vertical="center"/>
    </xf>
    <xf numFmtId="3" fontId="111" fillId="0" borderId="34" xfId="0" applyNumberFormat="1" applyFont="1" applyFill="1" applyBorder="1"/>
    <xf numFmtId="3" fontId="111" fillId="0" borderId="12" xfId="0" applyNumberFormat="1" applyFont="1" applyFill="1" applyBorder="1"/>
    <xf numFmtId="167" fontId="111" fillId="0" borderId="12" xfId="1" applyNumberFormat="1" applyFont="1" applyFill="1" applyBorder="1"/>
    <xf numFmtId="43" fontId="111" fillId="0" borderId="12" xfId="1" applyFont="1" applyFill="1" applyBorder="1"/>
    <xf numFmtId="4" fontId="111" fillId="0" borderId="28" xfId="0" applyNumberFormat="1" applyFont="1" applyFill="1" applyBorder="1"/>
    <xf numFmtId="2" fontId="111" fillId="0" borderId="13" xfId="2" applyNumberFormat="1" applyFont="1" applyFill="1" applyBorder="1"/>
    <xf numFmtId="2" fontId="111" fillId="0" borderId="12" xfId="2" applyNumberFormat="1" applyFont="1" applyFill="1" applyBorder="1"/>
    <xf numFmtId="167" fontId="114" fillId="0" borderId="34" xfId="1" applyNumberFormat="1" applyFont="1" applyFill="1" applyBorder="1" applyAlignment="1">
      <alignment vertical="center"/>
    </xf>
    <xf numFmtId="167" fontId="114" fillId="0" borderId="12" xfId="1" applyNumberFormat="1" applyFont="1" applyFill="1" applyBorder="1" applyAlignment="1">
      <alignment vertical="center"/>
    </xf>
    <xf numFmtId="43" fontId="111" fillId="0" borderId="12" xfId="1" applyFont="1" applyFill="1" applyBorder="1" applyAlignment="1">
      <alignment vertical="center"/>
    </xf>
    <xf numFmtId="43" fontId="111" fillId="0" borderId="13" xfId="1" applyNumberFormat="1" applyFont="1" applyFill="1" applyBorder="1" applyAlignment="1">
      <alignment vertical="center"/>
    </xf>
    <xf numFmtId="43" fontId="111" fillId="0" borderId="12" xfId="1" applyNumberFormat="1" applyFont="1" applyFill="1" applyBorder="1" applyAlignment="1">
      <alignment vertical="center"/>
    </xf>
    <xf numFmtId="167" fontId="111" fillId="0" borderId="12" xfId="1" applyNumberFormat="1" applyFont="1" applyFill="1" applyBorder="1" applyAlignment="1">
      <alignment vertical="center"/>
    </xf>
    <xf numFmtId="167" fontId="111" fillId="0" borderId="34" xfId="1" applyNumberFormat="1" applyFont="1" applyFill="1" applyBorder="1" applyAlignment="1">
      <alignment vertical="center"/>
    </xf>
    <xf numFmtId="167" fontId="114" fillId="0" borderId="23" xfId="1" applyNumberFormat="1" applyFont="1" applyFill="1" applyBorder="1" applyAlignment="1">
      <alignment vertical="center"/>
    </xf>
    <xf numFmtId="37" fontId="111" fillId="0" borderId="34" xfId="0" applyNumberFormat="1" applyFont="1" applyFill="1" applyBorder="1" applyAlignment="1">
      <alignment vertical="top"/>
    </xf>
    <xf numFmtId="37" fontId="111" fillId="0" borderId="12" xfId="0" applyNumberFormat="1" applyFont="1" applyFill="1" applyBorder="1" applyAlignment="1">
      <alignment vertical="top"/>
    </xf>
    <xf numFmtId="39" fontId="111" fillId="0" borderId="12" xfId="0" applyNumberFormat="1" applyFont="1" applyFill="1" applyBorder="1" applyAlignment="1">
      <alignment vertical="top"/>
    </xf>
    <xf numFmtId="39" fontId="111" fillId="0" borderId="13" xfId="0" applyNumberFormat="1" applyFont="1" applyFill="1" applyBorder="1" applyAlignment="1">
      <alignment vertical="top"/>
    </xf>
    <xf numFmtId="43" fontId="111" fillId="0" borderId="12" xfId="0" applyNumberFormat="1" applyFont="1" applyBorder="1"/>
    <xf numFmtId="3" fontId="111" fillId="0" borderId="34" xfId="0" applyNumberFormat="1" applyFont="1" applyFill="1" applyBorder="1" applyAlignment="1"/>
    <xf numFmtId="3" fontId="111" fillId="0" borderId="12" xfId="0" applyNumberFormat="1" applyFont="1" applyFill="1" applyBorder="1" applyAlignment="1"/>
    <xf numFmtId="4" fontId="111" fillId="0" borderId="12" xfId="0" applyNumberFormat="1" applyFont="1" applyFill="1" applyBorder="1" applyAlignment="1"/>
    <xf numFmtId="4" fontId="111" fillId="0" borderId="13" xfId="0" applyNumberFormat="1" applyFont="1" applyFill="1" applyBorder="1" applyAlignment="1"/>
    <xf numFmtId="0" fontId="114" fillId="0" borderId="22" xfId="0" applyFont="1" applyFill="1" applyBorder="1" applyAlignment="1">
      <alignment horizontal="left" vertical="center"/>
    </xf>
    <xf numFmtId="43" fontId="111" fillId="3" borderId="12" xfId="1" applyFont="1" applyFill="1" applyBorder="1"/>
    <xf numFmtId="43" fontId="111" fillId="0" borderId="12" xfId="1" applyFont="1" applyFill="1" applyBorder="1" applyAlignment="1">
      <alignment horizontal="center"/>
    </xf>
    <xf numFmtId="167" fontId="111" fillId="3" borderId="34" xfId="1" applyNumberFormat="1" applyFont="1" applyFill="1" applyBorder="1"/>
    <xf numFmtId="167" fontId="111" fillId="3" borderId="12" xfId="1" applyNumberFormat="1" applyFont="1" applyFill="1" applyBorder="1"/>
    <xf numFmtId="43" fontId="111" fillId="3" borderId="13" xfId="1" applyFont="1" applyFill="1" applyBorder="1"/>
    <xf numFmtId="167" fontId="111" fillId="3" borderId="12" xfId="1" applyNumberFormat="1" applyFont="1" applyFill="1" applyBorder="1" applyAlignment="1">
      <alignment horizontal="center"/>
    </xf>
    <xf numFmtId="0" fontId="110" fillId="3" borderId="0" xfId="0" applyFont="1" applyFill="1"/>
    <xf numFmtId="0" fontId="110" fillId="4" borderId="0" xfId="0" applyFont="1" applyFill="1"/>
    <xf numFmtId="0" fontId="114" fillId="0" borderId="13" xfId="0" applyFont="1" applyFill="1" applyBorder="1" applyAlignment="1">
      <alignment horizontal="left" vertical="center"/>
    </xf>
    <xf numFmtId="0" fontId="115" fillId="2" borderId="9" xfId="0" applyFont="1" applyFill="1" applyBorder="1" applyAlignment="1">
      <alignment horizontal="left" vertical="center"/>
    </xf>
    <xf numFmtId="3" fontId="110" fillId="2" borderId="34" xfId="0" applyNumberFormat="1" applyFont="1" applyFill="1" applyBorder="1" applyAlignment="1">
      <alignment horizontal="center"/>
    </xf>
    <xf numFmtId="3" fontId="110" fillId="2" borderId="10" xfId="0" applyNumberFormat="1" applyFont="1" applyFill="1" applyBorder="1" applyAlignment="1">
      <alignment horizontal="center"/>
    </xf>
    <xf numFmtId="3" fontId="110" fillId="2" borderId="13" xfId="0" applyNumberFormat="1" applyFont="1" applyFill="1" applyBorder="1" applyAlignment="1">
      <alignment horizontal="center"/>
    </xf>
    <xf numFmtId="0" fontId="114" fillId="7" borderId="43" xfId="0" applyFont="1" applyFill="1" applyBorder="1" applyAlignment="1">
      <alignment horizontal="left" vertical="center"/>
    </xf>
    <xf numFmtId="167" fontId="111" fillId="6" borderId="34" xfId="1" applyNumberFormat="1" applyFont="1" applyFill="1" applyBorder="1" applyAlignment="1">
      <alignment horizontal="center" vertical="top"/>
    </xf>
    <xf numFmtId="167" fontId="111" fillId="6" borderId="12" xfId="1" applyNumberFormat="1" applyFont="1" applyFill="1" applyBorder="1" applyAlignment="1">
      <alignment horizontal="center" vertical="top"/>
    </xf>
    <xf numFmtId="3" fontId="111" fillId="6" borderId="12" xfId="1" applyNumberFormat="1" applyFont="1" applyFill="1" applyBorder="1" applyAlignment="1">
      <alignment horizontal="center" vertical="top"/>
    </xf>
    <xf numFmtId="3" fontId="111" fillId="6" borderId="13" xfId="1" applyNumberFormat="1" applyFont="1" applyFill="1" applyBorder="1" applyAlignment="1">
      <alignment horizontal="center" vertical="top"/>
    </xf>
    <xf numFmtId="0" fontId="110" fillId="0" borderId="0" xfId="0" applyFont="1" applyFill="1"/>
    <xf numFmtId="0" fontId="113" fillId="0" borderId="49" xfId="0" applyFont="1" applyBorder="1"/>
    <xf numFmtId="3" fontId="111" fillId="3" borderId="34" xfId="0" applyNumberFormat="1" applyFont="1" applyFill="1" applyBorder="1"/>
    <xf numFmtId="3" fontId="111" fillId="3" borderId="12" xfId="0" applyNumberFormat="1" applyFont="1" applyFill="1" applyBorder="1"/>
    <xf numFmtId="2" fontId="114" fillId="3" borderId="13" xfId="4" applyNumberFormat="1" applyFont="1" applyFill="1" applyBorder="1" applyAlignment="1">
      <alignment horizontal="left" vertical="center"/>
    </xf>
    <xf numFmtId="169" fontId="116" fillId="0" borderId="50" xfId="6" applyNumberFormat="1" applyFont="1" applyFill="1" applyBorder="1" applyAlignment="1">
      <alignment vertical="center"/>
    </xf>
    <xf numFmtId="43" fontId="111" fillId="3" borderId="12" xfId="1" applyNumberFormat="1" applyFont="1" applyFill="1" applyBorder="1"/>
    <xf numFmtId="43" fontId="111" fillId="3" borderId="12" xfId="2" applyNumberFormat="1" applyFont="1" applyFill="1" applyBorder="1"/>
    <xf numFmtId="43" fontId="111" fillId="3" borderId="13" xfId="2" applyNumberFormat="1" applyFont="1" applyFill="1" applyBorder="1"/>
    <xf numFmtId="0" fontId="110" fillId="2" borderId="44" xfId="0" applyFont="1" applyFill="1" applyBorder="1" applyAlignment="1">
      <alignment vertical="center"/>
    </xf>
    <xf numFmtId="3" fontId="110" fillId="2" borderId="34" xfId="0" applyNumberFormat="1" applyFont="1" applyFill="1" applyBorder="1"/>
    <xf numFmtId="3" fontId="110" fillId="2" borderId="12" xfId="0" applyNumberFormat="1" applyFont="1" applyFill="1" applyBorder="1"/>
    <xf numFmtId="4" fontId="110" fillId="2" borderId="12" xfId="0" applyNumberFormat="1" applyFont="1" applyFill="1" applyBorder="1"/>
    <xf numFmtId="4" fontId="110" fillId="2" borderId="13" xfId="0" applyNumberFormat="1" applyFont="1" applyFill="1" applyBorder="1"/>
    <xf numFmtId="167" fontId="111" fillId="8" borderId="17" xfId="1" applyNumberFormat="1" applyFont="1" applyFill="1" applyBorder="1" applyAlignment="1"/>
    <xf numFmtId="4" fontId="111" fillId="8" borderId="17" xfId="1" applyNumberFormat="1" applyFont="1" applyFill="1" applyBorder="1" applyAlignment="1"/>
    <xf numFmtId="4" fontId="111" fillId="8" borderId="19" xfId="1" applyNumberFormat="1" applyFont="1" applyFill="1" applyBorder="1" applyAlignment="1"/>
    <xf numFmtId="0" fontId="110" fillId="2" borderId="43" xfId="0" applyFont="1" applyFill="1" applyBorder="1" applyAlignment="1">
      <alignment vertical="center"/>
    </xf>
    <xf numFmtId="3" fontId="110" fillId="2" borderId="29" xfId="0" applyNumberFormat="1" applyFont="1" applyFill="1" applyBorder="1"/>
    <xf numFmtId="3" fontId="110" fillId="2" borderId="4" xfId="0" applyNumberFormat="1" applyFont="1" applyFill="1" applyBorder="1"/>
    <xf numFmtId="167" fontId="110" fillId="2" borderId="4" xfId="1" applyNumberFormat="1" applyFont="1" applyFill="1" applyBorder="1"/>
    <xf numFmtId="43" fontId="110" fillId="2" borderId="4" xfId="1" applyFont="1" applyFill="1" applyBorder="1"/>
    <xf numFmtId="2" fontId="110" fillId="2" borderId="4" xfId="2" applyNumberFormat="1" applyFont="1" applyFill="1" applyBorder="1"/>
    <xf numFmtId="2" fontId="110" fillId="2" borderId="5" xfId="2" applyNumberFormat="1" applyFont="1" applyFill="1" applyBorder="1"/>
    <xf numFmtId="0" fontId="113" fillId="3" borderId="14" xfId="0" applyFont="1" applyFill="1" applyBorder="1" applyAlignment="1">
      <alignment vertical="center"/>
    </xf>
    <xf numFmtId="167" fontId="110" fillId="3" borderId="45" xfId="1" applyNumberFormat="1" applyFont="1" applyFill="1" applyBorder="1"/>
    <xf numFmtId="167" fontId="110" fillId="3" borderId="7" xfId="1" applyNumberFormat="1" applyFont="1" applyFill="1" applyBorder="1"/>
    <xf numFmtId="43" fontId="110" fillId="3" borderId="7" xfId="1" applyFont="1" applyFill="1" applyBorder="1"/>
    <xf numFmtId="43" fontId="110" fillId="3" borderId="8" xfId="1" applyFont="1" applyFill="1" applyBorder="1"/>
    <xf numFmtId="0" fontId="111" fillId="4" borderId="0" xfId="0" applyFont="1" applyFill="1"/>
    <xf numFmtId="0" fontId="111" fillId="0" borderId="13" xfId="0" applyFont="1" applyFill="1" applyBorder="1" applyAlignment="1">
      <alignment vertical="center"/>
    </xf>
    <xf numFmtId="2" fontId="111" fillId="3" borderId="12" xfId="2" applyNumberFormat="1" applyFont="1" applyFill="1" applyBorder="1"/>
    <xf numFmtId="2" fontId="111" fillId="3" borderId="13" xfId="2" applyNumberFormat="1" applyFont="1" applyFill="1" applyBorder="1"/>
    <xf numFmtId="0" fontId="111" fillId="3" borderId="13" xfId="0" applyFont="1" applyFill="1" applyBorder="1" applyAlignment="1">
      <alignment vertical="center"/>
    </xf>
    <xf numFmtId="167" fontId="111" fillId="3" borderId="12" xfId="1" applyNumberFormat="1" applyFont="1" applyFill="1" applyBorder="1" applyAlignment="1"/>
    <xf numFmtId="0" fontId="110" fillId="2" borderId="13" xfId="0" applyFont="1" applyFill="1" applyBorder="1" applyAlignment="1">
      <alignment vertical="center"/>
    </xf>
    <xf numFmtId="167" fontId="110" fillId="2" borderId="34" xfId="1" applyNumberFormat="1" applyFont="1" applyFill="1" applyBorder="1" applyAlignment="1"/>
    <xf numFmtId="167" fontId="110" fillId="2" borderId="12" xfId="1" applyNumberFormat="1" applyFont="1" applyFill="1" applyBorder="1" applyAlignment="1"/>
    <xf numFmtId="43" fontId="110" fillId="2" borderId="12" xfId="1" applyNumberFormat="1" applyFont="1" applyFill="1" applyBorder="1" applyAlignment="1"/>
    <xf numFmtId="43" fontId="110" fillId="2" borderId="13" xfId="1" applyNumberFormat="1" applyFont="1" applyFill="1" applyBorder="1" applyAlignment="1"/>
    <xf numFmtId="3" fontId="111" fillId="6" borderId="30" xfId="0" applyNumberFormat="1" applyFont="1" applyFill="1" applyBorder="1" applyAlignment="1">
      <alignment horizontal="right"/>
    </xf>
    <xf numFmtId="3" fontId="111" fillId="6" borderId="17" xfId="0" applyNumberFormat="1" applyFont="1" applyFill="1" applyBorder="1" applyAlignment="1">
      <alignment horizontal="right"/>
    </xf>
    <xf numFmtId="167" fontId="111" fillId="6" borderId="17" xfId="1" applyNumberFormat="1" applyFont="1" applyFill="1" applyBorder="1" applyAlignment="1">
      <alignment horizontal="center"/>
    </xf>
    <xf numFmtId="43" fontId="111" fillId="6" borderId="17" xfId="1" applyNumberFormat="1" applyFont="1" applyFill="1" applyBorder="1" applyAlignment="1">
      <alignment horizontal="center"/>
    </xf>
    <xf numFmtId="43" fontId="111" fillId="6" borderId="19" xfId="1" applyNumberFormat="1" applyFont="1" applyFill="1" applyBorder="1" applyAlignment="1">
      <alignment horizontal="center"/>
    </xf>
    <xf numFmtId="0" fontId="110" fillId="2" borderId="2" xfId="0" applyFont="1" applyFill="1" applyBorder="1" applyAlignment="1">
      <alignment vertical="center"/>
    </xf>
    <xf numFmtId="167" fontId="110" fillId="2" borderId="29" xfId="1" applyNumberFormat="1" applyFont="1" applyFill="1" applyBorder="1"/>
    <xf numFmtId="43" fontId="110" fillId="2" borderId="4" xfId="1" applyNumberFormat="1" applyFont="1" applyFill="1" applyBorder="1"/>
    <xf numFmtId="43" fontId="110" fillId="2" borderId="5" xfId="1" applyFont="1" applyFill="1" applyBorder="1"/>
    <xf numFmtId="3" fontId="111" fillId="6" borderId="45" xfId="0" applyNumberFormat="1" applyFont="1" applyFill="1" applyBorder="1"/>
    <xf numFmtId="3" fontId="111" fillId="6" borderId="7" xfId="0" applyNumberFormat="1" applyFont="1" applyFill="1" applyBorder="1"/>
    <xf numFmtId="4" fontId="111" fillId="6" borderId="7" xfId="0" applyNumberFormat="1" applyFont="1" applyFill="1" applyBorder="1"/>
    <xf numFmtId="2" fontId="111" fillId="6" borderId="7" xfId="2" applyNumberFormat="1" applyFont="1" applyFill="1" applyBorder="1"/>
    <xf numFmtId="2" fontId="111" fillId="6" borderId="8" xfId="2" applyNumberFormat="1" applyFont="1" applyFill="1" applyBorder="1"/>
    <xf numFmtId="0" fontId="117" fillId="3" borderId="15" xfId="0" applyFont="1" applyFill="1" applyBorder="1" applyAlignment="1">
      <alignment horizontal="left" vertical="center"/>
    </xf>
    <xf numFmtId="166" fontId="110" fillId="3" borderId="30" xfId="2" applyNumberFormat="1" applyFont="1" applyFill="1" applyBorder="1"/>
    <xf numFmtId="166" fontId="110" fillId="3" borderId="17" xfId="2" applyNumberFormat="1" applyFont="1" applyFill="1" applyBorder="1"/>
    <xf numFmtId="2" fontId="110" fillId="3" borderId="17" xfId="2" applyNumberFormat="1" applyFont="1" applyFill="1" applyBorder="1" applyAlignment="1">
      <alignment horizontal="center"/>
    </xf>
    <xf numFmtId="166" fontId="110" fillId="3" borderId="19" xfId="2" applyNumberFormat="1" applyFont="1" applyFill="1" applyBorder="1" applyAlignment="1">
      <alignment horizontal="center"/>
    </xf>
    <xf numFmtId="0" fontId="111" fillId="0" borderId="28" xfId="0" applyFont="1" applyBorder="1"/>
    <xf numFmtId="0" fontId="111" fillId="0" borderId="33" xfId="0" applyFont="1" applyBorder="1"/>
    <xf numFmtId="0" fontId="111" fillId="0" borderId="0" xfId="0" applyFont="1" applyBorder="1"/>
    <xf numFmtId="0" fontId="111" fillId="0" borderId="1" xfId="0" applyFont="1" applyBorder="1"/>
    <xf numFmtId="0" fontId="111" fillId="0" borderId="0" xfId="0" applyFont="1" applyAlignment="1">
      <alignment wrapText="1"/>
    </xf>
    <xf numFmtId="0" fontId="112" fillId="2" borderId="2" xfId="0" applyFont="1" applyFill="1" applyBorder="1" applyAlignment="1">
      <alignment horizontal="center" vertical="top"/>
    </xf>
    <xf numFmtId="2" fontId="112" fillId="2" borderId="38" xfId="3" applyNumberFormat="1" applyFont="1" applyFill="1" applyBorder="1" applyAlignment="1">
      <alignment horizontal="center" vertical="top" wrapText="1"/>
    </xf>
    <xf numFmtId="2" fontId="112" fillId="2" borderId="39" xfId="3" applyNumberFormat="1" applyFont="1" applyFill="1" applyBorder="1" applyAlignment="1">
      <alignment horizontal="center" vertical="top" wrapText="1"/>
    </xf>
    <xf numFmtId="2" fontId="112" fillId="2" borderId="4" xfId="3" applyNumberFormat="1" applyFont="1" applyFill="1" applyBorder="1" applyAlignment="1">
      <alignment horizontal="center" vertical="top" wrapText="1"/>
    </xf>
    <xf numFmtId="43" fontId="112" fillId="2" borderId="4" xfId="0" applyNumberFormat="1" applyFont="1" applyFill="1" applyBorder="1" applyAlignment="1">
      <alignment horizontal="center" vertical="top" wrapText="1"/>
    </xf>
    <xf numFmtId="43" fontId="112" fillId="2" borderId="20" xfId="0" applyNumberFormat="1" applyFont="1" applyFill="1" applyBorder="1" applyAlignment="1">
      <alignment horizontal="center" vertical="top" wrapText="1"/>
    </xf>
    <xf numFmtId="10" fontId="112" fillId="2" borderId="29" xfId="2" applyNumberFormat="1" applyFont="1" applyFill="1" applyBorder="1" applyAlignment="1">
      <alignment horizontal="center" vertical="top" wrapText="1"/>
    </xf>
    <xf numFmtId="10" fontId="112" fillId="2" borderId="4" xfId="0" applyNumberFormat="1" applyFont="1" applyFill="1" applyBorder="1" applyAlignment="1">
      <alignment horizontal="center" vertical="top" wrapText="1"/>
    </xf>
    <xf numFmtId="10" fontId="112" fillId="2" borderId="4" xfId="2" applyNumberFormat="1" applyFont="1" applyFill="1" applyBorder="1" applyAlignment="1">
      <alignment horizontal="center" vertical="top" wrapText="1"/>
    </xf>
    <xf numFmtId="2" fontId="112" fillId="2" borderId="2" xfId="2" applyNumberFormat="1" applyFont="1" applyFill="1" applyBorder="1" applyAlignment="1">
      <alignment horizontal="center" vertical="top" wrapText="1"/>
    </xf>
    <xf numFmtId="0" fontId="110" fillId="0" borderId="0" xfId="0" applyFont="1"/>
    <xf numFmtId="0" fontId="113" fillId="0" borderId="14" xfId="0" applyFont="1" applyBorder="1"/>
    <xf numFmtId="43" fontId="111" fillId="0" borderId="6" xfId="1" applyFont="1" applyBorder="1"/>
    <xf numFmtId="43" fontId="111" fillId="0" borderId="7" xfId="1" applyFont="1" applyBorder="1"/>
    <xf numFmtId="43" fontId="111" fillId="0" borderId="7" xfId="1" applyFont="1" applyBorder="1" applyAlignment="1">
      <alignment horizontal="right" vertical="top"/>
    </xf>
    <xf numFmtId="43" fontId="111" fillId="0" borderId="21" xfId="1" applyFont="1" applyBorder="1" applyAlignment="1">
      <alignment horizontal="right" vertical="top"/>
    </xf>
    <xf numFmtId="166" fontId="111" fillId="0" borderId="7" xfId="2" applyNumberFormat="1" applyFont="1" applyBorder="1"/>
    <xf numFmtId="10" fontId="111" fillId="0" borderId="7" xfId="2" applyNumberFormat="1" applyFont="1" applyBorder="1"/>
    <xf numFmtId="166" fontId="111" fillId="0" borderId="7" xfId="0" applyNumberFormat="1" applyFont="1" applyBorder="1"/>
    <xf numFmtId="0" fontId="111" fillId="0" borderId="9" xfId="0" applyFont="1" applyBorder="1"/>
    <xf numFmtId="166" fontId="111" fillId="0" borderId="7" xfId="2" applyNumberFormat="1" applyFont="1" applyBorder="1" applyAlignment="1">
      <alignment horizontal="center"/>
    </xf>
    <xf numFmtId="10" fontId="111" fillId="0" borderId="7" xfId="2" applyNumberFormat="1" applyFont="1" applyBorder="1" applyAlignment="1">
      <alignment horizontal="center"/>
    </xf>
    <xf numFmtId="166" fontId="111" fillId="0" borderId="7" xfId="0" applyNumberFormat="1" applyFont="1" applyBorder="1" applyAlignment="1">
      <alignment horizontal="right" vertical="center"/>
    </xf>
    <xf numFmtId="0" fontId="114" fillId="3" borderId="9" xfId="0" applyFont="1" applyFill="1" applyBorder="1" applyAlignment="1">
      <alignment horizontal="left" vertical="center"/>
    </xf>
    <xf numFmtId="43" fontId="111" fillId="0" borderId="10" xfId="1" applyFont="1" applyFill="1" applyBorder="1"/>
    <xf numFmtId="43" fontId="111" fillId="3" borderId="7" xfId="1" applyFont="1" applyFill="1" applyBorder="1"/>
    <xf numFmtId="43" fontId="111" fillId="0" borderId="7" xfId="1" applyFont="1" applyFill="1" applyBorder="1" applyAlignment="1">
      <alignment horizontal="right" vertical="top"/>
    </xf>
    <xf numFmtId="43" fontId="111" fillId="0" borderId="22" xfId="1" applyFont="1" applyBorder="1" applyAlignment="1">
      <alignment horizontal="right" vertical="top"/>
    </xf>
    <xf numFmtId="43" fontId="111" fillId="0" borderId="21" xfId="1" applyFont="1" applyFill="1" applyBorder="1" applyAlignment="1">
      <alignment horizontal="right" vertical="top"/>
    </xf>
    <xf numFmtId="43" fontId="111" fillId="0" borderId="7" xfId="1" applyNumberFormat="1" applyFont="1" applyFill="1" applyBorder="1"/>
    <xf numFmtId="0" fontId="114" fillId="0" borderId="9" xfId="0" applyFont="1" applyFill="1" applyBorder="1" applyAlignment="1">
      <alignment horizontal="left" vertical="center"/>
    </xf>
    <xf numFmtId="166" fontId="111" fillId="0" borderId="7" xfId="0" applyNumberFormat="1" applyFont="1" applyFill="1" applyBorder="1" applyAlignment="1">
      <alignment horizontal="right" vertical="center"/>
    </xf>
    <xf numFmtId="43" fontId="111" fillId="0" borderId="10" xfId="1" applyNumberFormat="1" applyFont="1" applyFill="1" applyBorder="1" applyAlignment="1">
      <alignment vertical="center"/>
    </xf>
    <xf numFmtId="43" fontId="114" fillId="0" borderId="12" xfId="1" applyNumberFormat="1" applyFont="1" applyFill="1" applyBorder="1" applyAlignment="1">
      <alignment vertical="center"/>
    </xf>
    <xf numFmtId="43" fontId="111" fillId="0" borderId="6" xfId="1" applyFont="1" applyFill="1" applyBorder="1"/>
    <xf numFmtId="39" fontId="111" fillId="0" borderId="10" xfId="0" applyNumberFormat="1" applyFont="1" applyFill="1" applyBorder="1" applyAlignment="1">
      <alignment vertical="top"/>
    </xf>
    <xf numFmtId="2" fontId="111" fillId="0" borderId="10" xfId="0" applyNumberFormat="1" applyFont="1" applyFill="1" applyBorder="1" applyAlignment="1">
      <alignment vertical="center"/>
    </xf>
    <xf numFmtId="2" fontId="111" fillId="0" borderId="12" xfId="0" applyNumberFormat="1" applyFont="1" applyFill="1" applyBorder="1" applyAlignment="1">
      <alignment vertical="center"/>
    </xf>
    <xf numFmtId="43" fontId="111" fillId="0" borderId="12" xfId="1" applyFont="1" applyBorder="1" applyAlignment="1"/>
    <xf numFmtId="43" fontId="111" fillId="0" borderId="21" xfId="1" applyFont="1" applyFill="1" applyBorder="1"/>
    <xf numFmtId="43" fontId="111" fillId="0" borderId="21" xfId="1" applyFont="1" applyFill="1" applyBorder="1" applyAlignment="1">
      <alignment horizontal="right"/>
    </xf>
    <xf numFmtId="43" fontId="111" fillId="0" borderId="22" xfId="1" applyFont="1" applyFill="1" applyBorder="1"/>
    <xf numFmtId="43" fontId="111" fillId="0" borderId="10" xfId="1" applyFont="1" applyFill="1" applyBorder="1" applyAlignment="1">
      <alignment horizontal="center"/>
    </xf>
    <xf numFmtId="43" fontId="111" fillId="0" borderId="10" xfId="1" applyFont="1" applyFill="1" applyBorder="1" applyAlignment="1">
      <alignment vertical="center"/>
    </xf>
    <xf numFmtId="43" fontId="111" fillId="3" borderId="22" xfId="1" applyFont="1" applyFill="1" applyBorder="1" applyAlignment="1">
      <alignment vertical="center"/>
    </xf>
    <xf numFmtId="43" fontId="110" fillId="2" borderId="10" xfId="1" applyFont="1" applyFill="1" applyBorder="1"/>
    <xf numFmtId="43" fontId="110" fillId="2" borderId="12" xfId="1" applyFont="1" applyFill="1" applyBorder="1"/>
    <xf numFmtId="166" fontId="110" fillId="2" borderId="7" xfId="2" applyNumberFormat="1" applyFont="1" applyFill="1" applyBorder="1"/>
    <xf numFmtId="10" fontId="110" fillId="2" borderId="7" xfId="2" applyNumberFormat="1" applyFont="1" applyFill="1" applyBorder="1"/>
    <xf numFmtId="166" fontId="110" fillId="2" borderId="7" xfId="0" applyNumberFormat="1" applyFont="1" applyFill="1" applyBorder="1"/>
    <xf numFmtId="43" fontId="111" fillId="6" borderId="10" xfId="1" applyFont="1" applyFill="1" applyBorder="1"/>
    <xf numFmtId="43" fontId="111" fillId="11" borderId="7" xfId="1" applyFont="1" applyFill="1" applyBorder="1"/>
    <xf numFmtId="43" fontId="111" fillId="6" borderId="18" xfId="1" applyFont="1" applyFill="1" applyBorder="1"/>
    <xf numFmtId="43" fontId="111" fillId="6" borderId="26" xfId="1" applyFont="1" applyFill="1" applyBorder="1"/>
    <xf numFmtId="166" fontId="111" fillId="6" borderId="7" xfId="2" applyNumberFormat="1" applyFont="1" applyFill="1" applyBorder="1"/>
    <xf numFmtId="10" fontId="111" fillId="6" borderId="7" xfId="2" applyNumberFormat="1" applyFont="1" applyFill="1" applyBorder="1"/>
    <xf numFmtId="166" fontId="111" fillId="6" borderId="7" xfId="0" applyNumberFormat="1" applyFont="1" applyFill="1" applyBorder="1"/>
    <xf numFmtId="0" fontId="113" fillId="0" borderId="9" xfId="0" applyFont="1" applyBorder="1"/>
    <xf numFmtId="43" fontId="111" fillId="3" borderId="10" xfId="1" applyFont="1" applyFill="1" applyBorder="1" applyAlignment="1">
      <alignment horizontal="center"/>
    </xf>
    <xf numFmtId="43" fontId="111" fillId="3" borderId="22" xfId="1" applyFont="1" applyFill="1" applyBorder="1"/>
    <xf numFmtId="2" fontId="114" fillId="3" borderId="9" xfId="4" applyNumberFormat="1" applyFont="1" applyFill="1" applyBorder="1" applyAlignment="1">
      <alignment horizontal="left" vertical="center"/>
    </xf>
    <xf numFmtId="43" fontId="111" fillId="3" borderId="6" xfId="1" applyFont="1" applyFill="1" applyBorder="1"/>
    <xf numFmtId="43" fontId="111" fillId="3" borderId="28" xfId="1" applyFont="1" applyFill="1" applyBorder="1"/>
    <xf numFmtId="43" fontId="111" fillId="3" borderId="23" xfId="1" applyFont="1" applyFill="1" applyBorder="1"/>
    <xf numFmtId="166" fontId="111" fillId="3" borderId="7" xfId="0" applyNumberFormat="1" applyFont="1" applyFill="1" applyBorder="1"/>
    <xf numFmtId="43" fontId="111" fillId="3" borderId="21" xfId="1" applyFont="1" applyFill="1" applyBorder="1"/>
    <xf numFmtId="166" fontId="111" fillId="0" borderId="7" xfId="0" applyNumberFormat="1" applyFont="1" applyFill="1" applyBorder="1"/>
    <xf numFmtId="43" fontId="111" fillId="0" borderId="11" xfId="1" applyFont="1" applyFill="1" applyBorder="1"/>
    <xf numFmtId="43" fontId="110" fillId="10" borderId="7" xfId="1" applyFont="1" applyFill="1" applyBorder="1"/>
    <xf numFmtId="43" fontId="110" fillId="2" borderId="34" xfId="1" applyFont="1" applyFill="1" applyBorder="1"/>
    <xf numFmtId="43" fontId="110" fillId="2" borderId="48" xfId="1" applyFont="1" applyFill="1" applyBorder="1"/>
    <xf numFmtId="0" fontId="114" fillId="7" borderId="9" xfId="0" applyFont="1" applyFill="1" applyBorder="1" applyAlignment="1">
      <alignment horizontal="left" vertical="center"/>
    </xf>
    <xf numFmtId="43" fontId="111" fillId="8" borderId="18" xfId="1" applyFont="1" applyFill="1" applyBorder="1"/>
    <xf numFmtId="43" fontId="111" fillId="8" borderId="23" xfId="1" applyFont="1" applyFill="1" applyBorder="1"/>
    <xf numFmtId="43" fontId="111" fillId="8" borderId="17" xfId="1" applyFont="1" applyFill="1" applyBorder="1"/>
    <xf numFmtId="43" fontId="111" fillId="8" borderId="27" xfId="1" applyFont="1" applyFill="1" applyBorder="1"/>
    <xf numFmtId="166" fontId="111" fillId="8" borderId="7" xfId="2" applyNumberFormat="1" applyFont="1" applyFill="1" applyBorder="1"/>
    <xf numFmtId="10" fontId="111" fillId="8" borderId="7" xfId="2" applyNumberFormat="1" applyFont="1" applyFill="1" applyBorder="1"/>
    <xf numFmtId="166" fontId="111" fillId="8" borderId="7" xfId="0" applyNumberFormat="1" applyFont="1" applyFill="1" applyBorder="1"/>
    <xf numFmtId="43" fontId="111" fillId="2" borderId="3" xfId="1" applyFont="1" applyFill="1" applyBorder="1" applyAlignment="1">
      <alignment horizontal="center"/>
    </xf>
    <xf numFmtId="43" fontId="111" fillId="10" borderId="5" xfId="1" applyFont="1" applyFill="1" applyBorder="1"/>
    <xf numFmtId="43" fontId="110" fillId="2" borderId="29" xfId="1" applyFont="1" applyFill="1" applyBorder="1" applyAlignment="1">
      <alignment horizontal="center"/>
    </xf>
    <xf numFmtId="43" fontId="110" fillId="2" borderId="47" xfId="1" applyFont="1" applyFill="1" applyBorder="1" applyAlignment="1">
      <alignment horizontal="center"/>
    </xf>
    <xf numFmtId="43" fontId="110" fillId="3" borderId="71" xfId="1" applyFont="1" applyFill="1" applyBorder="1"/>
    <xf numFmtId="43" fontId="111" fillId="0" borderId="72" xfId="1" applyFont="1" applyBorder="1"/>
    <xf numFmtId="43" fontId="110" fillId="3" borderId="37" xfId="1" applyFont="1" applyFill="1" applyBorder="1"/>
    <xf numFmtId="43" fontId="110" fillId="3" borderId="36" xfId="1" applyFont="1" applyFill="1" applyBorder="1"/>
    <xf numFmtId="0" fontId="111" fillId="0" borderId="9" xfId="0" applyFont="1" applyFill="1" applyBorder="1" applyAlignment="1">
      <alignment vertical="center"/>
    </xf>
    <xf numFmtId="0" fontId="111" fillId="3" borderId="9" xfId="0" applyFont="1" applyFill="1" applyBorder="1" applyAlignment="1">
      <alignment vertical="center"/>
    </xf>
    <xf numFmtId="43" fontId="111" fillId="3" borderId="10" xfId="1" applyFont="1" applyFill="1" applyBorder="1"/>
    <xf numFmtId="43" fontId="111" fillId="0" borderId="12" xfId="1" applyFont="1" applyBorder="1"/>
    <xf numFmtId="0" fontId="110" fillId="2" borderId="9" xfId="0" applyFont="1" applyFill="1" applyBorder="1" applyAlignment="1">
      <alignment vertical="center"/>
    </xf>
    <xf numFmtId="43" fontId="110" fillId="2" borderId="22" xfId="1" applyFont="1" applyFill="1" applyBorder="1"/>
    <xf numFmtId="166" fontId="111" fillId="2" borderId="7" xfId="2" applyNumberFormat="1" applyFont="1" applyFill="1" applyBorder="1"/>
    <xf numFmtId="10" fontId="111" fillId="2" borderId="7" xfId="2" applyNumberFormat="1" applyFont="1" applyFill="1" applyBorder="1"/>
    <xf numFmtId="166" fontId="111" fillId="2" borderId="7" xfId="0" applyNumberFormat="1" applyFont="1" applyFill="1" applyBorder="1"/>
    <xf numFmtId="43" fontId="111" fillId="5" borderId="16" xfId="1" applyFont="1" applyFill="1" applyBorder="1"/>
    <xf numFmtId="43" fontId="111" fillId="7" borderId="17" xfId="1" applyFont="1" applyFill="1" applyBorder="1"/>
    <xf numFmtId="43" fontId="111" fillId="5" borderId="28" xfId="1" applyFont="1" applyFill="1" applyBorder="1"/>
    <xf numFmtId="43" fontId="111" fillId="5" borderId="18" xfId="1" applyFont="1" applyFill="1" applyBorder="1"/>
    <xf numFmtId="43" fontId="111" fillId="5" borderId="33" xfId="1" applyFont="1" applyFill="1" applyBorder="1"/>
    <xf numFmtId="166" fontId="111" fillId="5" borderId="7" xfId="2" applyNumberFormat="1" applyFont="1" applyFill="1" applyBorder="1"/>
    <xf numFmtId="10" fontId="111" fillId="5" borderId="7" xfId="2" applyNumberFormat="1" applyFont="1" applyFill="1" applyBorder="1"/>
    <xf numFmtId="166" fontId="111" fillId="5" borderId="7" xfId="0" applyNumberFormat="1" applyFont="1" applyFill="1" applyBorder="1"/>
    <xf numFmtId="43" fontId="110" fillId="9" borderId="31" xfId="1" applyFont="1" applyFill="1" applyBorder="1"/>
    <xf numFmtId="43" fontId="111" fillId="9" borderId="29" xfId="1" applyFont="1" applyFill="1" applyBorder="1"/>
    <xf numFmtId="43" fontId="110" fillId="9" borderId="3" xfId="1" applyFont="1" applyFill="1" applyBorder="1"/>
    <xf numFmtId="43" fontId="110" fillId="9" borderId="20" xfId="1" applyFont="1" applyFill="1" applyBorder="1"/>
    <xf numFmtId="166" fontId="110" fillId="9" borderId="7" xfId="2" applyNumberFormat="1" applyFont="1" applyFill="1" applyBorder="1"/>
    <xf numFmtId="10" fontId="110" fillId="9" borderId="7" xfId="2" applyNumberFormat="1" applyFont="1" applyFill="1" applyBorder="1"/>
    <xf numFmtId="166" fontId="110" fillId="9" borderId="7" xfId="0" applyNumberFormat="1" applyFont="1" applyFill="1" applyBorder="1"/>
    <xf numFmtId="43" fontId="111" fillId="4" borderId="6" xfId="1" applyFont="1" applyFill="1" applyBorder="1" applyAlignment="1">
      <alignment horizontal="right"/>
    </xf>
    <xf numFmtId="43" fontId="111" fillId="8" borderId="6" xfId="1" applyFont="1" applyFill="1" applyBorder="1" applyAlignment="1">
      <alignment horizontal="right"/>
    </xf>
    <xf numFmtId="43" fontId="111" fillId="8" borderId="21" xfId="1" applyFont="1" applyFill="1" applyBorder="1" applyAlignment="1">
      <alignment horizontal="right"/>
    </xf>
    <xf numFmtId="166" fontId="110" fillId="0" borderId="16" xfId="2" applyNumberFormat="1" applyFont="1" applyFill="1" applyBorder="1"/>
    <xf numFmtId="166" fontId="110" fillId="0" borderId="27" xfId="2" applyNumberFormat="1" applyFont="1" applyFill="1" applyBorder="1"/>
    <xf numFmtId="0" fontId="110" fillId="0" borderId="12" xfId="0" applyFont="1" applyBorder="1" applyAlignment="1">
      <alignment horizontal="center"/>
    </xf>
    <xf numFmtId="0" fontId="112" fillId="2" borderId="2" xfId="0" applyFont="1" applyFill="1" applyBorder="1" applyAlignment="1">
      <alignment horizontal="center" vertical="top" wrapText="1"/>
    </xf>
    <xf numFmtId="0" fontId="112" fillId="2" borderId="31" xfId="0" applyFont="1" applyFill="1" applyBorder="1" applyAlignment="1">
      <alignment horizontal="center" vertical="top" wrapText="1"/>
    </xf>
    <xf numFmtId="2" fontId="112" fillId="2" borderId="3" xfId="0" applyNumberFormat="1" applyFont="1" applyFill="1" applyBorder="1" applyAlignment="1">
      <alignment horizontal="center" vertical="top" wrapText="1"/>
    </xf>
    <xf numFmtId="2" fontId="112" fillId="2" borderId="4" xfId="0" applyNumberFormat="1" applyFont="1" applyFill="1" applyBorder="1" applyAlignment="1">
      <alignment horizontal="center" vertical="top" wrapText="1"/>
    </xf>
    <xf numFmtId="2" fontId="112" fillId="2" borderId="20" xfId="0" applyNumberFormat="1" applyFont="1" applyFill="1" applyBorder="1" applyAlignment="1">
      <alignment horizontal="center" vertical="top" wrapText="1"/>
    </xf>
    <xf numFmtId="0" fontId="112" fillId="2" borderId="4" xfId="0" applyFont="1" applyFill="1" applyBorder="1" applyAlignment="1">
      <alignment horizontal="center" vertical="top" wrapText="1"/>
    </xf>
    <xf numFmtId="0" fontId="110" fillId="0" borderId="0" xfId="0" applyFont="1" applyAlignment="1">
      <alignment wrapText="1"/>
    </xf>
    <xf numFmtId="43" fontId="111" fillId="3" borderId="6" xfId="1" applyFont="1" applyFill="1" applyBorder="1" applyAlignment="1">
      <alignment horizontal="right" vertical="center"/>
    </xf>
    <xf numFmtId="43" fontId="111" fillId="3" borderId="7" xfId="1" applyFont="1" applyFill="1" applyBorder="1" applyAlignment="1">
      <alignment horizontal="right" vertical="center"/>
    </xf>
    <xf numFmtId="43" fontId="111" fillId="3" borderId="21" xfId="1" applyFont="1" applyFill="1" applyBorder="1" applyAlignment="1">
      <alignment horizontal="right" vertical="center"/>
    </xf>
    <xf numFmtId="0" fontId="111" fillId="3" borderId="13" xfId="0" applyFont="1" applyFill="1" applyBorder="1"/>
    <xf numFmtId="43" fontId="111" fillId="3" borderId="34" xfId="1" applyFont="1" applyFill="1" applyBorder="1" applyAlignment="1">
      <alignment horizontal="right" vertical="center"/>
    </xf>
    <xf numFmtId="43" fontId="111" fillId="3" borderId="10" xfId="1" applyFont="1" applyFill="1" applyBorder="1" applyAlignment="1">
      <alignment horizontal="right" vertical="center"/>
    </xf>
    <xf numFmtId="43" fontId="111" fillId="3" borderId="0" xfId="0" applyNumberFormat="1" applyFont="1" applyFill="1"/>
    <xf numFmtId="43" fontId="111" fillId="3" borderId="6" xfId="1" applyNumberFormat="1" applyFont="1" applyFill="1" applyBorder="1" applyAlignment="1">
      <alignment horizontal="right" vertical="center"/>
    </xf>
    <xf numFmtId="43" fontId="111" fillId="0" borderId="12" xfId="1" applyNumberFormat="1" applyFont="1" applyFill="1" applyBorder="1" applyAlignment="1">
      <alignment horizontal="right" vertical="center"/>
    </xf>
    <xf numFmtId="43" fontId="111" fillId="3" borderId="12" xfId="1" applyFont="1" applyFill="1" applyBorder="1" applyAlignment="1">
      <alignment vertical="center"/>
    </xf>
    <xf numFmtId="43" fontId="111" fillId="0" borderId="6" xfId="1" applyFont="1" applyFill="1" applyBorder="1" applyAlignment="1">
      <alignment horizontal="right" vertical="center"/>
    </xf>
    <xf numFmtId="43" fontId="111" fillId="0" borderId="7" xfId="1" applyFont="1" applyFill="1" applyBorder="1" applyAlignment="1">
      <alignment horizontal="right" vertical="center"/>
    </xf>
    <xf numFmtId="43" fontId="111" fillId="0" borderId="21" xfId="1" applyFont="1" applyFill="1" applyBorder="1" applyAlignment="1">
      <alignment horizontal="right" vertical="center"/>
    </xf>
    <xf numFmtId="43" fontId="111" fillId="3" borderId="12" xfId="1" applyFont="1" applyFill="1" applyBorder="1" applyAlignment="1">
      <alignment horizontal="right" vertical="center"/>
    </xf>
    <xf numFmtId="43" fontId="111" fillId="3" borderId="11" xfId="1" applyFont="1" applyFill="1" applyBorder="1" applyAlignment="1">
      <alignment horizontal="right" vertical="center"/>
    </xf>
    <xf numFmtId="43" fontId="111" fillId="0" borderId="10" xfId="1" applyFont="1" applyFill="1" applyBorder="1" applyAlignment="1">
      <alignment horizontal="right"/>
    </xf>
    <xf numFmtId="43" fontId="111" fillId="0" borderId="12" xfId="1" applyFont="1" applyFill="1" applyBorder="1" applyAlignment="1">
      <alignment horizontal="right"/>
    </xf>
    <xf numFmtId="43" fontId="111" fillId="3" borderId="10" xfId="1" applyFont="1" applyFill="1" applyBorder="1" applyAlignment="1">
      <alignment horizontal="right"/>
    </xf>
    <xf numFmtId="43" fontId="111" fillId="3" borderId="12" xfId="1" applyFont="1" applyFill="1" applyBorder="1" applyAlignment="1">
      <alignment horizontal="right"/>
    </xf>
    <xf numFmtId="43" fontId="111" fillId="3" borderId="21" xfId="1" applyFont="1" applyFill="1" applyBorder="1" applyAlignment="1">
      <alignment horizontal="right"/>
    </xf>
    <xf numFmtId="2" fontId="111" fillId="3" borderId="12" xfId="0" applyNumberFormat="1" applyFont="1" applyFill="1" applyBorder="1"/>
    <xf numFmtId="0" fontId="114" fillId="3" borderId="22" xfId="0" applyFont="1" applyFill="1" applyBorder="1" applyAlignment="1">
      <alignment horizontal="left" vertical="center"/>
    </xf>
    <xf numFmtId="43" fontId="111" fillId="3" borderId="34" xfId="1" applyFont="1" applyFill="1" applyBorder="1" applyAlignment="1">
      <alignment horizontal="right"/>
    </xf>
    <xf numFmtId="43" fontId="111" fillId="0" borderId="22" xfId="1" applyFont="1" applyFill="1" applyBorder="1" applyAlignment="1">
      <alignment horizontal="right"/>
    </xf>
    <xf numFmtId="225" fontId="111" fillId="0" borderId="12" xfId="0" applyNumberFormat="1" applyFont="1" applyFill="1" applyBorder="1"/>
    <xf numFmtId="43" fontId="110" fillId="2" borderId="34" xfId="1" applyFont="1" applyFill="1" applyBorder="1" applyAlignment="1">
      <alignment horizontal="right"/>
    </xf>
    <xf numFmtId="43" fontId="110" fillId="2" borderId="12" xfId="1" applyFont="1" applyFill="1" applyBorder="1" applyAlignment="1">
      <alignment horizontal="right"/>
    </xf>
    <xf numFmtId="43" fontId="111" fillId="4" borderId="10" xfId="1" applyFont="1" applyFill="1" applyBorder="1" applyAlignment="1">
      <alignment horizontal="right" vertical="center"/>
    </xf>
    <xf numFmtId="43" fontId="111" fillId="4" borderId="11" xfId="1" applyFont="1" applyFill="1" applyBorder="1" applyAlignment="1">
      <alignment horizontal="right" vertical="center"/>
    </xf>
    <xf numFmtId="43" fontId="111" fillId="4" borderId="12" xfId="1" applyFont="1" applyFill="1" applyBorder="1" applyAlignment="1">
      <alignment horizontal="right" vertical="center"/>
    </xf>
    <xf numFmtId="0" fontId="111" fillId="3" borderId="0" xfId="0" applyFont="1" applyFill="1" applyBorder="1"/>
    <xf numFmtId="0" fontId="113" fillId="3" borderId="11" xfId="0" applyFont="1" applyFill="1" applyBorder="1"/>
    <xf numFmtId="43" fontId="111" fillId="3" borderId="24" xfId="1" applyFont="1" applyFill="1" applyBorder="1" applyAlignment="1">
      <alignment horizontal="right"/>
    </xf>
    <xf numFmtId="43" fontId="111" fillId="3" borderId="6" xfId="1" applyFont="1" applyFill="1" applyBorder="1" applyAlignment="1">
      <alignment horizontal="right"/>
    </xf>
    <xf numFmtId="43" fontId="111" fillId="3" borderId="7" xfId="1" applyFont="1" applyFill="1" applyBorder="1" applyAlignment="1">
      <alignment horizontal="right"/>
    </xf>
    <xf numFmtId="43" fontId="110" fillId="3" borderId="32" xfId="1" applyFont="1" applyFill="1" applyBorder="1" applyAlignment="1">
      <alignment horizontal="right" vertical="center"/>
    </xf>
    <xf numFmtId="43" fontId="111" fillId="0" borderId="10" xfId="1" applyFont="1" applyBorder="1" applyAlignment="1">
      <alignment horizontal="right" vertical="center"/>
    </xf>
    <xf numFmtId="43" fontId="111" fillId="0" borderId="7" xfId="1" applyFont="1" applyBorder="1" applyAlignment="1">
      <alignment horizontal="right" vertical="center"/>
    </xf>
    <xf numFmtId="43" fontId="111" fillId="0" borderId="12" xfId="1" applyFont="1" applyBorder="1" applyAlignment="1">
      <alignment horizontal="right" vertical="center"/>
    </xf>
    <xf numFmtId="43" fontId="111" fillId="0" borderId="21" xfId="1" applyFont="1" applyBorder="1" applyAlignment="1">
      <alignment horizontal="right" vertical="center"/>
    </xf>
    <xf numFmtId="43" fontId="111" fillId="3" borderId="32" xfId="1" applyFont="1" applyFill="1" applyBorder="1" applyAlignment="1">
      <alignment horizontal="right" vertical="center"/>
    </xf>
    <xf numFmtId="43" fontId="111" fillId="0" borderId="10" xfId="1" applyFont="1" applyBorder="1" applyAlignment="1">
      <alignment horizontal="right"/>
    </xf>
    <xf numFmtId="43" fontId="111" fillId="0" borderId="12" xfId="1" applyFont="1" applyBorder="1" applyAlignment="1">
      <alignment horizontal="right"/>
    </xf>
    <xf numFmtId="43" fontId="111" fillId="0" borderId="21" xfId="1" applyFont="1" applyBorder="1" applyAlignment="1">
      <alignment horizontal="right"/>
    </xf>
    <xf numFmtId="43" fontId="110" fillId="2" borderId="18" xfId="1" applyFont="1" applyFill="1" applyBorder="1" applyAlignment="1">
      <alignment horizontal="right"/>
    </xf>
    <xf numFmtId="43" fontId="110" fillId="2" borderId="32" xfId="1" applyFont="1" applyFill="1" applyBorder="1" applyAlignment="1">
      <alignment horizontal="right"/>
    </xf>
    <xf numFmtId="43" fontId="110" fillId="2" borderId="10" xfId="1" applyFont="1" applyFill="1" applyBorder="1" applyAlignment="1">
      <alignment horizontal="right"/>
    </xf>
    <xf numFmtId="43" fontId="110" fillId="2" borderId="22" xfId="1" applyFont="1" applyFill="1" applyBorder="1" applyAlignment="1">
      <alignment horizontal="right"/>
    </xf>
    <xf numFmtId="0" fontId="114" fillId="7" borderId="15" xfId="0" applyFont="1" applyFill="1" applyBorder="1" applyAlignment="1">
      <alignment horizontal="left" vertical="center"/>
    </xf>
    <xf numFmtId="43" fontId="111" fillId="8" borderId="42" xfId="1" applyFont="1" applyFill="1" applyBorder="1" applyAlignment="1">
      <alignment horizontal="right"/>
    </xf>
    <xf numFmtId="43" fontId="111" fillId="8" borderId="32" xfId="1" applyFont="1" applyFill="1" applyBorder="1" applyAlignment="1">
      <alignment horizontal="right"/>
    </xf>
    <xf numFmtId="43" fontId="111" fillId="8" borderId="27" xfId="1" applyFont="1" applyFill="1" applyBorder="1" applyAlignment="1">
      <alignment horizontal="right"/>
    </xf>
    <xf numFmtId="43" fontId="111" fillId="8" borderId="17" xfId="1" applyFont="1" applyFill="1" applyBorder="1" applyAlignment="1">
      <alignment horizontal="right"/>
    </xf>
    <xf numFmtId="43" fontId="111" fillId="8" borderId="16" xfId="1" applyFont="1" applyFill="1" applyBorder="1" applyAlignment="1">
      <alignment horizontal="right"/>
    </xf>
    <xf numFmtId="43" fontId="111" fillId="8" borderId="12" xfId="1" applyFont="1" applyFill="1" applyBorder="1" applyAlignment="1">
      <alignment horizontal="right"/>
    </xf>
    <xf numFmtId="43" fontId="111" fillId="10" borderId="46" xfId="0" applyNumberFormat="1" applyFont="1" applyFill="1" applyBorder="1"/>
    <xf numFmtId="43" fontId="111" fillId="10" borderId="41" xfId="0" applyNumberFormat="1" applyFont="1" applyFill="1" applyBorder="1"/>
    <xf numFmtId="43" fontId="111" fillId="10" borderId="2" xfId="0" applyNumberFormat="1" applyFont="1" applyFill="1" applyBorder="1"/>
    <xf numFmtId="43" fontId="111" fillId="10" borderId="29" xfId="0" applyNumberFormat="1" applyFont="1" applyFill="1" applyBorder="1"/>
    <xf numFmtId="43" fontId="110" fillId="3" borderId="35" xfId="1" applyFont="1" applyFill="1" applyBorder="1" applyAlignment="1">
      <alignment horizontal="right"/>
    </xf>
    <xf numFmtId="43" fontId="110" fillId="3" borderId="37" xfId="1" applyFont="1" applyFill="1" applyBorder="1" applyAlignment="1">
      <alignment horizontal="right"/>
    </xf>
    <xf numFmtId="43" fontId="110" fillId="3" borderId="7" xfId="1" applyFont="1" applyFill="1" applyBorder="1" applyAlignment="1">
      <alignment horizontal="right"/>
    </xf>
    <xf numFmtId="43" fontId="110" fillId="3" borderId="7" xfId="1" applyFont="1" applyFill="1" applyBorder="1" applyAlignment="1">
      <alignment horizontal="right" vertical="center"/>
    </xf>
    <xf numFmtId="43" fontId="110" fillId="3" borderId="21" xfId="1" applyFont="1" applyFill="1" applyBorder="1" applyAlignment="1">
      <alignment horizontal="right"/>
    </xf>
    <xf numFmtId="0" fontId="111" fillId="3" borderId="22" xfId="0" applyFont="1" applyFill="1" applyBorder="1" applyAlignment="1">
      <alignment vertical="center"/>
    </xf>
    <xf numFmtId="0" fontId="110" fillId="2" borderId="22" xfId="0" applyFont="1" applyFill="1" applyBorder="1" applyAlignment="1">
      <alignment vertical="center"/>
    </xf>
    <xf numFmtId="43" fontId="110" fillId="2" borderId="42" xfId="1" applyFont="1" applyFill="1" applyBorder="1" applyAlignment="1">
      <alignment horizontal="right"/>
    </xf>
    <xf numFmtId="43" fontId="110" fillId="2" borderId="21" xfId="1" applyFont="1" applyFill="1" applyBorder="1" applyAlignment="1">
      <alignment horizontal="right" vertical="center"/>
    </xf>
    <xf numFmtId="43" fontId="111" fillId="5" borderId="30" xfId="1" applyFont="1" applyFill="1" applyBorder="1" applyAlignment="1">
      <alignment horizontal="right"/>
    </xf>
    <xf numFmtId="43" fontId="111" fillId="5" borderId="16" xfId="1" applyFont="1" applyFill="1" applyBorder="1" applyAlignment="1">
      <alignment horizontal="right"/>
    </xf>
    <xf numFmtId="43" fontId="111" fillId="5" borderId="18" xfId="1" applyFont="1" applyFill="1" applyBorder="1" applyAlignment="1">
      <alignment horizontal="right"/>
    </xf>
    <xf numFmtId="43" fontId="111" fillId="7" borderId="17" xfId="1" applyFont="1" applyFill="1" applyBorder="1" applyAlignment="1">
      <alignment horizontal="right" vertical="center"/>
    </xf>
    <xf numFmtId="43" fontId="111" fillId="5" borderId="27" xfId="1" applyFont="1" applyFill="1" applyBorder="1" applyAlignment="1">
      <alignment horizontal="right"/>
    </xf>
    <xf numFmtId="43" fontId="110" fillId="9" borderId="29" xfId="1" applyFont="1" applyFill="1" applyBorder="1" applyAlignment="1">
      <alignment horizontal="right"/>
    </xf>
    <xf numFmtId="43" fontId="110" fillId="9" borderId="3" xfId="1" applyFont="1" applyFill="1" applyBorder="1" applyAlignment="1">
      <alignment horizontal="right"/>
    </xf>
    <xf numFmtId="43" fontId="110" fillId="9" borderId="31" xfId="1" applyFont="1" applyFill="1" applyBorder="1" applyAlignment="1">
      <alignment horizontal="right"/>
    </xf>
    <xf numFmtId="43" fontId="110" fillId="9" borderId="4" xfId="1" applyFont="1" applyFill="1" applyBorder="1" applyAlignment="1">
      <alignment horizontal="right" vertical="center"/>
    </xf>
    <xf numFmtId="43" fontId="110" fillId="9" borderId="20" xfId="1" applyFont="1" applyFill="1" applyBorder="1" applyAlignment="1">
      <alignment horizontal="right"/>
    </xf>
    <xf numFmtId="0" fontId="114" fillId="6" borderId="43" xfId="0" applyFont="1" applyFill="1" applyBorder="1" applyAlignment="1">
      <alignment horizontal="left" vertical="center"/>
    </xf>
    <xf numFmtId="43" fontId="111" fillId="8" borderId="7" xfId="1" applyFont="1" applyFill="1" applyBorder="1" applyAlignment="1">
      <alignment horizontal="right" vertical="center"/>
    </xf>
    <xf numFmtId="43" fontId="111" fillId="4" borderId="36" xfId="1" applyFont="1" applyFill="1" applyBorder="1" applyAlignment="1">
      <alignment horizontal="right"/>
    </xf>
    <xf numFmtId="166" fontId="110" fillId="0" borderId="16" xfId="2" applyNumberFormat="1" applyFont="1" applyBorder="1" applyAlignment="1">
      <alignment horizontal="right"/>
    </xf>
    <xf numFmtId="166" fontId="110" fillId="0" borderId="17" xfId="2" applyNumberFormat="1" applyFont="1" applyBorder="1" applyAlignment="1">
      <alignment horizontal="right"/>
    </xf>
    <xf numFmtId="166" fontId="110" fillId="0" borderId="25" xfId="2" applyNumberFormat="1" applyFont="1" applyBorder="1" applyAlignment="1">
      <alignment horizontal="right"/>
    </xf>
    <xf numFmtId="0" fontId="117" fillId="3" borderId="0" xfId="0" applyFont="1" applyFill="1" applyBorder="1" applyAlignment="1">
      <alignment horizontal="left" vertical="center"/>
    </xf>
    <xf numFmtId="166" fontId="110" fillId="0" borderId="0" xfId="2" applyNumberFormat="1" applyFont="1" applyBorder="1" applyAlignment="1">
      <alignment horizontal="right"/>
    </xf>
    <xf numFmtId="0" fontId="111" fillId="0" borderId="40" xfId="0" applyFont="1" applyBorder="1"/>
    <xf numFmtId="166" fontId="110" fillId="0" borderId="40" xfId="2" applyNumberFormat="1" applyFont="1" applyBorder="1" applyAlignment="1">
      <alignment horizontal="right"/>
    </xf>
    <xf numFmtId="0" fontId="118" fillId="0" borderId="0" xfId="0" applyFont="1"/>
    <xf numFmtId="0" fontId="110" fillId="0" borderId="0" xfId="0" applyFont="1" applyAlignment="1"/>
    <xf numFmtId="0" fontId="111" fillId="0" borderId="73" xfId="0" applyFont="1" applyBorder="1"/>
    <xf numFmtId="43" fontId="112" fillId="2" borderId="5" xfId="0" applyNumberFormat="1" applyFont="1" applyFill="1" applyBorder="1" applyAlignment="1">
      <alignment horizontal="center" vertical="top" wrapText="1"/>
    </xf>
    <xf numFmtId="0" fontId="110" fillId="0" borderId="74" xfId="0" applyFont="1" applyBorder="1" applyAlignment="1">
      <alignment wrapText="1"/>
    </xf>
    <xf numFmtId="167" fontId="114" fillId="0" borderId="12" xfId="0" applyNumberFormat="1" applyFont="1" applyFill="1" applyBorder="1" applyAlignment="1">
      <alignment vertical="top"/>
    </xf>
    <xf numFmtId="167" fontId="111" fillId="8" borderId="16" xfId="1" applyNumberFormat="1" applyFont="1" applyFill="1" applyBorder="1" applyAlignment="1"/>
    <xf numFmtId="2" fontId="111" fillId="3" borderId="13" xfId="2" applyNumberFormat="1" applyFont="1" applyFill="1" applyBorder="1" applyAlignment="1">
      <alignment horizontal="right"/>
    </xf>
    <xf numFmtId="43" fontId="111" fillId="11" borderId="24" xfId="1" applyFont="1" applyFill="1" applyBorder="1" applyAlignment="1">
      <alignment horizontal="right"/>
    </xf>
    <xf numFmtId="43" fontId="111" fillId="11" borderId="32" xfId="1" applyFont="1" applyFill="1" applyBorder="1" applyAlignment="1">
      <alignment horizontal="right" vertical="center"/>
    </xf>
    <xf numFmtId="43" fontId="111" fillId="11" borderId="22" xfId="1" applyFont="1" applyFill="1" applyBorder="1" applyAlignment="1">
      <alignment horizontal="right"/>
    </xf>
    <xf numFmtId="0" fontId="110" fillId="0" borderId="1" xfId="0" applyFont="1" applyBorder="1" applyAlignment="1">
      <alignment horizontal="center"/>
    </xf>
    <xf numFmtId="0" fontId="110" fillId="3" borderId="0" xfId="0" applyFont="1" applyFill="1" applyAlignment="1">
      <alignment horizontal="left" vertical="top" wrapText="1"/>
    </xf>
    <xf numFmtId="0" fontId="110" fillId="0" borderId="27" xfId="0" applyFont="1" applyBorder="1" applyAlignment="1">
      <alignment horizontal="center"/>
    </xf>
    <xf numFmtId="0" fontId="110" fillId="0" borderId="25" xfId="0" applyFont="1" applyBorder="1" applyAlignment="1">
      <alignment horizontal="center"/>
    </xf>
    <xf numFmtId="0" fontId="110" fillId="0" borderId="16" xfId="0" applyFont="1" applyBorder="1" applyAlignment="1">
      <alignment horizontal="center"/>
    </xf>
  </cellXfs>
  <cellStyles count="1168">
    <cellStyle name="          _x000d__x000a_shell=progman.exe_x000d__x000a_m" xfId="126" xr:uid="{00000000-0005-0000-0000-000000000000}"/>
    <cellStyle name="%" xfId="127" xr:uid="{00000000-0005-0000-0000-000001000000}"/>
    <cellStyle name=",." xfId="128" xr:uid="{00000000-0005-0000-0000-000002000000}"/>
    <cellStyle name="??" xfId="129" xr:uid="{00000000-0005-0000-0000-000003000000}"/>
    <cellStyle name="?? [0.00]_PRODUCT DETAIL Q1" xfId="130" xr:uid="{00000000-0005-0000-0000-000004000000}"/>
    <cellStyle name="?? [0]" xfId="131" xr:uid="{00000000-0005-0000-0000-000005000000}"/>
    <cellStyle name="???? [0.00]_PRODUCT DETAIL Q1" xfId="132" xr:uid="{00000000-0005-0000-0000-000006000000}"/>
    <cellStyle name="????_PRODUCT DETAIL Q1" xfId="133" xr:uid="{00000000-0005-0000-0000-000007000000}"/>
    <cellStyle name="???[0]_Book1" xfId="134" xr:uid="{00000000-0005-0000-0000-000008000000}"/>
    <cellStyle name="???_95" xfId="135" xr:uid="{00000000-0005-0000-0000-000009000000}"/>
    <cellStyle name="??_(????)??????" xfId="136" xr:uid="{00000000-0005-0000-0000-00000A000000}"/>
    <cellStyle name="_13-02-08" xfId="137" xr:uid="{00000000-0005-0000-0000-00000B000000}"/>
    <cellStyle name="_abstract" xfId="138" xr:uid="{00000000-0005-0000-0000-00000C000000}"/>
    <cellStyle name="_ALG- MAR-16 2008 (version 1)" xfId="139" xr:uid="{00000000-0005-0000-0000-00000D000000}"/>
    <cellStyle name="_AS-3 Indirect Method -  Jan 08- send to Amit" xfId="140" xr:uid="{00000000-0005-0000-0000-00000E000000}"/>
    <cellStyle name="_Book1" xfId="141" xr:uid="{00000000-0005-0000-0000-00000F000000}"/>
    <cellStyle name="_BSsuppl. info" xfId="142" xr:uid="{00000000-0005-0000-0000-000010000000}"/>
    <cellStyle name="_Consol Pack - 31 03 08-v9" xfId="143" xr:uid="{00000000-0005-0000-0000-000011000000}"/>
    <cellStyle name="_Consolidation Pack Mar08-BSPL-1" xfId="144" xr:uid="{00000000-0005-0000-0000-000012000000}"/>
    <cellStyle name="_Detail Report-REG &amp; FTH" xfId="145" xr:uid="{00000000-0005-0000-0000-000013000000}"/>
    <cellStyle name="_Draft_Financial_HET-30-06-09" xfId="146" xr:uid="{00000000-0005-0000-0000-000014000000}"/>
    <cellStyle name="_Final Accounts 2007-08mar08" xfId="147" xr:uid="{00000000-0005-0000-0000-000015000000}"/>
    <cellStyle name="_Final Accounts 2007-09dec07" xfId="148" xr:uid="{00000000-0005-0000-0000-000016000000}"/>
    <cellStyle name="_Financial_ALPS_31_12_08_Final_v2" xfId="149" xr:uid="{00000000-0005-0000-0000-000017000000}"/>
    <cellStyle name="_Financial_ALPS_31_12_08_Final_v3" xfId="150" xr:uid="{00000000-0005-0000-0000-000018000000}"/>
    <cellStyle name="_Financial_MMS_310308 v8" xfId="151" xr:uid="{00000000-0005-0000-0000-000019000000}"/>
    <cellStyle name="_Input Format INautic 2007-08" xfId="152" xr:uid="{00000000-0005-0000-0000-00001A000000}"/>
    <cellStyle name="_IRDA charges split" xfId="153" xr:uid="{00000000-0005-0000-0000-00001B000000}"/>
    <cellStyle name="_Ledger " xfId="154" xr:uid="{00000000-0005-0000-0000-00001C000000}"/>
    <cellStyle name="_L-Stale Cheques" xfId="155" xr:uid="{00000000-0005-0000-0000-00001D000000}"/>
    <cellStyle name="_macro" xfId="156" xr:uid="{00000000-0005-0000-0000-00001E000000}"/>
    <cellStyle name="_MMS- Prepaid" xfId="157" xr:uid="{00000000-0005-0000-0000-00001F000000}"/>
    <cellStyle name="_Physiotherapist payouts" xfId="158" xr:uid="{00000000-0005-0000-0000-000020000000}"/>
    <cellStyle name="_REv_cal" xfId="159" xr:uid="{00000000-0005-0000-0000-000021000000}"/>
    <cellStyle name="_Revenue" xfId="160" xr:uid="{00000000-0005-0000-0000-000022000000}"/>
    <cellStyle name="_Revenue TB Nov'08" xfId="161" xr:uid="{00000000-0005-0000-0000-000023000000}"/>
    <cellStyle name="_Sheet1" xfId="162" xr:uid="{00000000-0005-0000-0000-000024000000}"/>
    <cellStyle name="_Sheet2" xfId="163" xr:uid="{00000000-0005-0000-0000-000025000000}"/>
    <cellStyle name="_Sheet2_1" xfId="164" xr:uid="{00000000-0005-0000-0000-000026000000}"/>
    <cellStyle name="_Sheet3" xfId="165" xr:uid="{00000000-0005-0000-0000-000027000000}"/>
    <cellStyle name="_Sheet3_1" xfId="166" xr:uid="{00000000-0005-0000-0000-000028000000}"/>
    <cellStyle name="_Software Licenses Purchased now as per I-TAX capitalised" xfId="167" xr:uid="{00000000-0005-0000-0000-000029000000}"/>
    <cellStyle name="_Status of Refund Drafts_Chargeback Cases" xfId="168" xr:uid="{00000000-0005-0000-0000-00002A000000}"/>
    <cellStyle name="_tally bank statment-sep-05" xfId="169" xr:uid="{00000000-0005-0000-0000-00002B000000}"/>
    <cellStyle name="_TB DEC 2008" xfId="170" xr:uid="{00000000-0005-0000-0000-00002C000000}"/>
    <cellStyle name="_ULIP Disclosure- format" xfId="171" xr:uid="{00000000-0005-0000-0000-00002D000000}"/>
    <cellStyle name="_upload sheet" xfId="172" xr:uid="{00000000-0005-0000-0000-00002E000000}"/>
    <cellStyle name="_v2 Consolidation Pack Apr-Mar07" xfId="173" xr:uid="{00000000-0005-0000-0000-00002F000000}"/>
    <cellStyle name="_v5 Consolidation Pack Apr-Mar07-final" xfId="174" xr:uid="{00000000-0005-0000-0000-000030000000}"/>
    <cellStyle name="_working bank statment nov-05" xfId="175" xr:uid="{00000000-0005-0000-0000-000031000000}"/>
    <cellStyle name="_working with bank statment-oct-05" xfId="176" xr:uid="{00000000-0005-0000-0000-000032000000}"/>
    <cellStyle name="_Worksheet in   CASH FLOW JUL-SEP-05-as on 15" xfId="177" xr:uid="{00000000-0005-0000-0000-000033000000}"/>
    <cellStyle name="_Worksheet in (C) 2243 Operating Lease - 30th Sep 2005" xfId="178" xr:uid="{00000000-0005-0000-0000-000034000000}"/>
    <cellStyle name="£" xfId="179" xr:uid="{00000000-0005-0000-0000-000035000000}"/>
    <cellStyle name="£_Asia Pac flash summary" xfId="180" xr:uid="{00000000-0005-0000-0000-000036000000}"/>
    <cellStyle name="£_AUS" xfId="181" xr:uid="{00000000-0005-0000-0000-000037000000}"/>
    <cellStyle name="£_Aus Flash 0903 returned" xfId="182" xr:uid="{00000000-0005-0000-0000-000038000000}"/>
    <cellStyle name="£_Aus Flash 0904 Returned" xfId="183" xr:uid="{00000000-0005-0000-0000-000039000000}"/>
    <cellStyle name="£_Aus Flash 0905 Returned" xfId="184" xr:uid="{00000000-0005-0000-0000-00003A000000}"/>
    <cellStyle name="£_Aus Flash 0905 Returned v2" xfId="185" xr:uid="{00000000-0005-0000-0000-00003B000000}"/>
    <cellStyle name="£_Aus Flash 0906 Returned" xfId="186" xr:uid="{00000000-0005-0000-0000-00003C000000}"/>
    <cellStyle name="£_Aus Flash 0907 Returned" xfId="187" xr:uid="{00000000-0005-0000-0000-00003D000000}"/>
    <cellStyle name="£_Aus Flash 0909" xfId="188" xr:uid="{00000000-0005-0000-0000-00003E000000}"/>
    <cellStyle name="£_Aus Flash 0910 Returned" xfId="189" xr:uid="{00000000-0005-0000-0000-00003F000000}"/>
    <cellStyle name="£_Aus Flash 0912" xfId="190" xr:uid="{00000000-0005-0000-0000-000040000000}"/>
    <cellStyle name="£_Aus Flash 1001 v2" xfId="191" xr:uid="{00000000-0005-0000-0000-000041000000}"/>
    <cellStyle name="£_Charts" xfId="192" xr:uid="{00000000-0005-0000-0000-000042000000}"/>
    <cellStyle name="£_fd0403 KT for Q1" xfId="193" xr:uid="{00000000-0005-0000-0000-000043000000}"/>
    <cellStyle name="£_fd0403 KT for Q1_Charts" xfId="194" xr:uid="{00000000-0005-0000-0000-000044000000}"/>
    <cellStyle name="£_HK" xfId="195" xr:uid="{00000000-0005-0000-0000-000045000000}"/>
    <cellStyle name="£_HK ASO Flash 0301" xfId="196" xr:uid="{00000000-0005-0000-0000-000046000000}"/>
    <cellStyle name="£_HK Flash 0301" xfId="197" xr:uid="{00000000-0005-0000-0000-000047000000}"/>
    <cellStyle name="£_HK Flash 0609" xfId="198" xr:uid="{00000000-0005-0000-0000-000048000000}"/>
    <cellStyle name="£_HK Flash 0904 (2)" xfId="199" xr:uid="{00000000-0005-0000-0000-000049000000}"/>
    <cellStyle name="£_HK Flash 0904 Returned" xfId="200" xr:uid="{00000000-0005-0000-0000-00004A000000}"/>
    <cellStyle name="£_HK Flash 0905 Returned" xfId="201" xr:uid="{00000000-0005-0000-0000-00004B000000}"/>
    <cellStyle name="£_HK Flash 0906 Returned" xfId="202" xr:uid="{00000000-0005-0000-0000-00004C000000}"/>
    <cellStyle name="£_HK Flash 0907 Returned" xfId="203" xr:uid="{00000000-0005-0000-0000-00004D000000}"/>
    <cellStyle name="£_HK Flash 0909" xfId="204" xr:uid="{00000000-0005-0000-0000-00004E000000}"/>
    <cellStyle name="£_HK Flash 0910 Returned" xfId="205" xr:uid="{00000000-0005-0000-0000-00004F000000}"/>
    <cellStyle name="£_HK Flash 0911 Returned" xfId="206" xr:uid="{00000000-0005-0000-0000-000050000000}"/>
    <cellStyle name="£_HK Flash 0912 Returned" xfId="207" xr:uid="{00000000-0005-0000-0000-000051000000}"/>
    <cellStyle name="£_HK Flash 1001 Returned" xfId="208" xr:uid="{00000000-0005-0000-0000-000052000000}"/>
    <cellStyle name="=C:\WINNT\SYSTEM32\COMMAND.COM" xfId="209" xr:uid="{00000000-0005-0000-0000-000053000000}"/>
    <cellStyle name="=C:\WINNT\SYSTEM32\COMMAND.COM 2" xfId="210" xr:uid="{00000000-0005-0000-0000-000054000000}"/>
    <cellStyle name="1" xfId="211" xr:uid="{00000000-0005-0000-0000-000055000000}"/>
    <cellStyle name="18" xfId="212" xr:uid="{00000000-0005-0000-0000-000056000000}"/>
    <cellStyle name="2" xfId="213" xr:uid="{00000000-0005-0000-0000-000057000000}"/>
    <cellStyle name="20% - Accent1 2" xfId="15" xr:uid="{00000000-0005-0000-0000-000058000000}"/>
    <cellStyle name="20% - Accent2 2" xfId="16" xr:uid="{00000000-0005-0000-0000-000059000000}"/>
    <cellStyle name="20% - Accent3 2" xfId="17" xr:uid="{00000000-0005-0000-0000-00005A000000}"/>
    <cellStyle name="20% - Accent4 2" xfId="18" xr:uid="{00000000-0005-0000-0000-00005B000000}"/>
    <cellStyle name="20% - Accent5 2" xfId="19" xr:uid="{00000000-0005-0000-0000-00005C000000}"/>
    <cellStyle name="20% - Accent6 2" xfId="20" xr:uid="{00000000-0005-0000-0000-00005D000000}"/>
    <cellStyle name="20% - 强调文字颜色 1" xfId="214" xr:uid="{00000000-0005-0000-0000-00005E000000}"/>
    <cellStyle name="20% - 强调文字颜色 2" xfId="215" xr:uid="{00000000-0005-0000-0000-00005F000000}"/>
    <cellStyle name="20% - 强调文字颜色 3" xfId="216" xr:uid="{00000000-0005-0000-0000-000060000000}"/>
    <cellStyle name="20% - 强调文字颜色 4" xfId="217" xr:uid="{00000000-0005-0000-0000-000061000000}"/>
    <cellStyle name="20% - 强调文字颜色 5" xfId="218" xr:uid="{00000000-0005-0000-0000-000062000000}"/>
    <cellStyle name="20% - 强调文字颜色 6" xfId="219" xr:uid="{00000000-0005-0000-0000-000063000000}"/>
    <cellStyle name="3" xfId="220" xr:uid="{00000000-0005-0000-0000-000064000000}"/>
    <cellStyle name="3232" xfId="221" xr:uid="{00000000-0005-0000-0000-000065000000}"/>
    <cellStyle name="4" xfId="222" xr:uid="{00000000-0005-0000-0000-000066000000}"/>
    <cellStyle name="40% - Accent1 2" xfId="21" xr:uid="{00000000-0005-0000-0000-000067000000}"/>
    <cellStyle name="40% - Accent2 2" xfId="22" xr:uid="{00000000-0005-0000-0000-000068000000}"/>
    <cellStyle name="40% - Accent3 2" xfId="23" xr:uid="{00000000-0005-0000-0000-000069000000}"/>
    <cellStyle name="40% - Accent4 2" xfId="24" xr:uid="{00000000-0005-0000-0000-00006A000000}"/>
    <cellStyle name="40% - Accent5 2" xfId="25" xr:uid="{00000000-0005-0000-0000-00006B000000}"/>
    <cellStyle name="40% - Accent6 2" xfId="26" xr:uid="{00000000-0005-0000-0000-00006C000000}"/>
    <cellStyle name="40% - 强调文字颜色 1" xfId="223" xr:uid="{00000000-0005-0000-0000-00006D000000}"/>
    <cellStyle name="40% - 强调文字颜色 2" xfId="224" xr:uid="{00000000-0005-0000-0000-00006E000000}"/>
    <cellStyle name="40% - 强调文字颜色 3" xfId="225" xr:uid="{00000000-0005-0000-0000-00006F000000}"/>
    <cellStyle name="40% - 强调文字颜色 4" xfId="226" xr:uid="{00000000-0005-0000-0000-000070000000}"/>
    <cellStyle name="40% - 强调文字颜色 5" xfId="227" xr:uid="{00000000-0005-0000-0000-000071000000}"/>
    <cellStyle name="40% - 强调文字颜色 6" xfId="228" xr:uid="{00000000-0005-0000-0000-000072000000}"/>
    <cellStyle name="6" xfId="229" xr:uid="{00000000-0005-0000-0000-000073000000}"/>
    <cellStyle name="60% - Accent1 2" xfId="27" xr:uid="{00000000-0005-0000-0000-000074000000}"/>
    <cellStyle name="60% - Accent2 2" xfId="28" xr:uid="{00000000-0005-0000-0000-000075000000}"/>
    <cellStyle name="60% - Accent3 2" xfId="29" xr:uid="{00000000-0005-0000-0000-000076000000}"/>
    <cellStyle name="60% - Accent4 2" xfId="30" xr:uid="{00000000-0005-0000-0000-000077000000}"/>
    <cellStyle name="60% - Accent5 2" xfId="31" xr:uid="{00000000-0005-0000-0000-000078000000}"/>
    <cellStyle name="60% - Accent6 2" xfId="32" xr:uid="{00000000-0005-0000-0000-000079000000}"/>
    <cellStyle name="60% - 强调文字颜色 1" xfId="230" xr:uid="{00000000-0005-0000-0000-00007A000000}"/>
    <cellStyle name="60% - 强调文字颜色 2" xfId="231" xr:uid="{00000000-0005-0000-0000-00007B000000}"/>
    <cellStyle name="60% - 强调文字颜色 3" xfId="232" xr:uid="{00000000-0005-0000-0000-00007C000000}"/>
    <cellStyle name="60% - 强调文字颜色 4" xfId="233" xr:uid="{00000000-0005-0000-0000-00007D000000}"/>
    <cellStyle name="60% - 强调文字颜色 5" xfId="234" xr:uid="{00000000-0005-0000-0000-00007E000000}"/>
    <cellStyle name="60% - 强调文字颜色 6" xfId="235" xr:uid="{00000000-0005-0000-0000-00007F000000}"/>
    <cellStyle name="Accent1 2" xfId="33" xr:uid="{00000000-0005-0000-0000-000080000000}"/>
    <cellStyle name="Accent1 2 2" xfId="236" xr:uid="{00000000-0005-0000-0000-000081000000}"/>
    <cellStyle name="Accent2 2" xfId="34" xr:uid="{00000000-0005-0000-0000-000082000000}"/>
    <cellStyle name="Accent3 2" xfId="35" xr:uid="{00000000-0005-0000-0000-000083000000}"/>
    <cellStyle name="Accent4 2" xfId="36" xr:uid="{00000000-0005-0000-0000-000084000000}"/>
    <cellStyle name="Accent5 2" xfId="37" xr:uid="{00000000-0005-0000-0000-000085000000}"/>
    <cellStyle name="Accent6 2" xfId="38" xr:uid="{00000000-0005-0000-0000-000086000000}"/>
    <cellStyle name="Adjusted" xfId="237" xr:uid="{00000000-0005-0000-0000-000087000000}"/>
    <cellStyle name="ÅëÈ­ [0]_¿ì¹°Åë" xfId="238" xr:uid="{00000000-0005-0000-0000-000088000000}"/>
    <cellStyle name="AeE­ [0]_INQUIRY ¿µ¾÷AßAø " xfId="239" xr:uid="{00000000-0005-0000-0000-000089000000}"/>
    <cellStyle name="ÅëÈ­ [0]_S" xfId="240" xr:uid="{00000000-0005-0000-0000-00008A000000}"/>
    <cellStyle name="ÅëÈ­_¿ì¹°Åë" xfId="241" xr:uid="{00000000-0005-0000-0000-00008B000000}"/>
    <cellStyle name="AeE­_INQUIRY ¿µ¾÷AßAø " xfId="242" xr:uid="{00000000-0005-0000-0000-00008C000000}"/>
    <cellStyle name="ÅëÈ­_S" xfId="243" xr:uid="{00000000-0005-0000-0000-00008D000000}"/>
    <cellStyle name="APPEAR" xfId="244" xr:uid="{00000000-0005-0000-0000-00008E000000}"/>
    <cellStyle name="ÄÞ¸¶ [0]_¿ì¹°Åë" xfId="245" xr:uid="{00000000-0005-0000-0000-00008F000000}"/>
    <cellStyle name="AÞ¸¶ [0]_INQUIRY ¿?¾÷AßAø " xfId="246" xr:uid="{00000000-0005-0000-0000-000090000000}"/>
    <cellStyle name="ÄÞ¸¶ [0]_S" xfId="247" xr:uid="{00000000-0005-0000-0000-000091000000}"/>
    <cellStyle name="ÄÞ¸¶_¿ì¹°Åë" xfId="248" xr:uid="{00000000-0005-0000-0000-000092000000}"/>
    <cellStyle name="AÞ¸¶_INQUIRY ¿?¾÷AßAø " xfId="249" xr:uid="{00000000-0005-0000-0000-000093000000}"/>
    <cellStyle name="ÄÞ¸¶_S" xfId="250" xr:uid="{00000000-0005-0000-0000-000094000000}"/>
    <cellStyle name="Attribute" xfId="251" xr:uid="{00000000-0005-0000-0000-000095000000}"/>
    <cellStyle name="AUGDONE" xfId="252" xr:uid="{00000000-0005-0000-0000-000096000000}"/>
    <cellStyle name="Background" xfId="253" xr:uid="{00000000-0005-0000-0000-000097000000}"/>
    <cellStyle name="Bad 2" xfId="39" xr:uid="{00000000-0005-0000-0000-000098000000}"/>
    <cellStyle name="BKWmas" xfId="254" xr:uid="{00000000-0005-0000-0000-000099000000}"/>
    <cellStyle name="Body" xfId="255" xr:uid="{00000000-0005-0000-0000-00009A000000}"/>
    <cellStyle name="Breakdown_Check" xfId="256" xr:uid="{00000000-0005-0000-0000-00009B000000}"/>
    <cellStyle name="BUPA Group" xfId="257" xr:uid="{00000000-0005-0000-0000-00009C000000}"/>
    <cellStyle name="C?AØ_¿?¾÷CoE² " xfId="258" xr:uid="{00000000-0005-0000-0000-00009D000000}"/>
    <cellStyle name="Ç¥ÁØ_´çÃÊ±¸ÀÔ»ý»ê" xfId="259" xr:uid="{00000000-0005-0000-0000-00009E000000}"/>
    <cellStyle name="C￥AØ_¿μ¾÷CoE² " xfId="260" xr:uid="{00000000-0005-0000-0000-00009F000000}"/>
    <cellStyle name="Ç¥ÁØ_S" xfId="261" xr:uid="{00000000-0005-0000-0000-0000A0000000}"/>
    <cellStyle name="Calc Currency (0)" xfId="262" xr:uid="{00000000-0005-0000-0000-0000A1000000}"/>
    <cellStyle name="Calc Currency (2)" xfId="263" xr:uid="{00000000-0005-0000-0000-0000A2000000}"/>
    <cellStyle name="Calc Percent (0)" xfId="264" xr:uid="{00000000-0005-0000-0000-0000A3000000}"/>
    <cellStyle name="Calc Percent (1)" xfId="265" xr:uid="{00000000-0005-0000-0000-0000A4000000}"/>
    <cellStyle name="Calc Percent (2)" xfId="266" xr:uid="{00000000-0005-0000-0000-0000A5000000}"/>
    <cellStyle name="Calc Units (0)" xfId="267" xr:uid="{00000000-0005-0000-0000-0000A6000000}"/>
    <cellStyle name="Calc Units (1)" xfId="268" xr:uid="{00000000-0005-0000-0000-0000A7000000}"/>
    <cellStyle name="Calc Units (2)" xfId="269" xr:uid="{00000000-0005-0000-0000-0000A8000000}"/>
    <cellStyle name="Calculation 2" xfId="40" xr:uid="{00000000-0005-0000-0000-0000A9000000}"/>
    <cellStyle name="Check Cell 2" xfId="41" xr:uid="{00000000-0005-0000-0000-0000AA000000}"/>
    <cellStyle name="Comma" xfId="1" builtinId="3"/>
    <cellStyle name="Comma  - Style1" xfId="270" xr:uid="{00000000-0005-0000-0000-0000AC000000}"/>
    <cellStyle name="Comma  - Style2" xfId="271" xr:uid="{00000000-0005-0000-0000-0000AD000000}"/>
    <cellStyle name="Comma  - Style3" xfId="272" xr:uid="{00000000-0005-0000-0000-0000AE000000}"/>
    <cellStyle name="Comma  - Style4" xfId="273" xr:uid="{00000000-0005-0000-0000-0000AF000000}"/>
    <cellStyle name="Comma  - Style5" xfId="274" xr:uid="{00000000-0005-0000-0000-0000B0000000}"/>
    <cellStyle name="Comma  - Style6" xfId="275" xr:uid="{00000000-0005-0000-0000-0000B1000000}"/>
    <cellStyle name="Comma  - Style7" xfId="276" xr:uid="{00000000-0005-0000-0000-0000B2000000}"/>
    <cellStyle name="Comma  - Style8" xfId="277" xr:uid="{00000000-0005-0000-0000-0000B3000000}"/>
    <cellStyle name="Comma (0)" xfId="278" xr:uid="{00000000-0005-0000-0000-0000B4000000}"/>
    <cellStyle name="Comma [00]" xfId="279" xr:uid="{00000000-0005-0000-0000-0000B5000000}"/>
    <cellStyle name="Comma [1]" xfId="280" xr:uid="{00000000-0005-0000-0000-0000B6000000}"/>
    <cellStyle name="Comma 10" xfId="42" xr:uid="{00000000-0005-0000-0000-0000B7000000}"/>
    <cellStyle name="Comma 10 2" xfId="281" xr:uid="{00000000-0005-0000-0000-0000B8000000}"/>
    <cellStyle name="Comma 11" xfId="43" xr:uid="{00000000-0005-0000-0000-0000B9000000}"/>
    <cellStyle name="Comma 11 2" xfId="282" xr:uid="{00000000-0005-0000-0000-0000BA000000}"/>
    <cellStyle name="Comma 12" xfId="283" xr:uid="{00000000-0005-0000-0000-0000BB000000}"/>
    <cellStyle name="Comma 13" xfId="284" xr:uid="{00000000-0005-0000-0000-0000BC000000}"/>
    <cellStyle name="Comma 14" xfId="285" xr:uid="{00000000-0005-0000-0000-0000BD000000}"/>
    <cellStyle name="Comma 14 2" xfId="286" xr:uid="{00000000-0005-0000-0000-0000BE000000}"/>
    <cellStyle name="Comma 14 3" xfId="287" xr:uid="{00000000-0005-0000-0000-0000BF000000}"/>
    <cellStyle name="Comma 14 3 2" xfId="288" xr:uid="{00000000-0005-0000-0000-0000C0000000}"/>
    <cellStyle name="Comma 14 4" xfId="289" xr:uid="{00000000-0005-0000-0000-0000C1000000}"/>
    <cellStyle name="Comma 15" xfId="290" xr:uid="{00000000-0005-0000-0000-0000C2000000}"/>
    <cellStyle name="Comma 15 2" xfId="291" xr:uid="{00000000-0005-0000-0000-0000C3000000}"/>
    <cellStyle name="Comma 16" xfId="292" xr:uid="{00000000-0005-0000-0000-0000C4000000}"/>
    <cellStyle name="Comma 16 2" xfId="293" xr:uid="{00000000-0005-0000-0000-0000C5000000}"/>
    <cellStyle name="Comma 16 3" xfId="294" xr:uid="{00000000-0005-0000-0000-0000C6000000}"/>
    <cellStyle name="Comma 16 3 2" xfId="295" xr:uid="{00000000-0005-0000-0000-0000C7000000}"/>
    <cellStyle name="Comma 16 4" xfId="296" xr:uid="{00000000-0005-0000-0000-0000C8000000}"/>
    <cellStyle name="Comma 17" xfId="297" xr:uid="{00000000-0005-0000-0000-0000C9000000}"/>
    <cellStyle name="Comma 17 2" xfId="298" xr:uid="{00000000-0005-0000-0000-0000CA000000}"/>
    <cellStyle name="Comma 17 3" xfId="299" xr:uid="{00000000-0005-0000-0000-0000CB000000}"/>
    <cellStyle name="Comma 17 3 2" xfId="300" xr:uid="{00000000-0005-0000-0000-0000CC000000}"/>
    <cellStyle name="Comma 17 4" xfId="301" xr:uid="{00000000-0005-0000-0000-0000CD000000}"/>
    <cellStyle name="Comma 18" xfId="302" xr:uid="{00000000-0005-0000-0000-0000CE000000}"/>
    <cellStyle name="Comma 19" xfId="303" xr:uid="{00000000-0005-0000-0000-0000CF000000}"/>
    <cellStyle name="Comma 19 2" xfId="304" xr:uid="{00000000-0005-0000-0000-0000D0000000}"/>
    <cellStyle name="Comma 19 3" xfId="305" xr:uid="{00000000-0005-0000-0000-0000D1000000}"/>
    <cellStyle name="Comma 19 3 2" xfId="306" xr:uid="{00000000-0005-0000-0000-0000D2000000}"/>
    <cellStyle name="Comma 19 4" xfId="307" xr:uid="{00000000-0005-0000-0000-0000D3000000}"/>
    <cellStyle name="Comma 2" xfId="6" xr:uid="{00000000-0005-0000-0000-0000D4000000}"/>
    <cellStyle name="Comma 2 10" xfId="45" xr:uid="{00000000-0005-0000-0000-0000D5000000}"/>
    <cellStyle name="Comma 2 10 2" xfId="309" xr:uid="{00000000-0005-0000-0000-0000D6000000}"/>
    <cellStyle name="Comma 2 11" xfId="46" xr:uid="{00000000-0005-0000-0000-0000D7000000}"/>
    <cellStyle name="Comma 2 11 2" xfId="310" xr:uid="{00000000-0005-0000-0000-0000D8000000}"/>
    <cellStyle name="Comma 2 12" xfId="47" xr:uid="{00000000-0005-0000-0000-0000D9000000}"/>
    <cellStyle name="Comma 2 12 2" xfId="311" xr:uid="{00000000-0005-0000-0000-0000DA000000}"/>
    <cellStyle name="Comma 2 13" xfId="48" xr:uid="{00000000-0005-0000-0000-0000DB000000}"/>
    <cellStyle name="Comma 2 13 2" xfId="312" xr:uid="{00000000-0005-0000-0000-0000DC000000}"/>
    <cellStyle name="Comma 2 14" xfId="49" xr:uid="{00000000-0005-0000-0000-0000DD000000}"/>
    <cellStyle name="Comma 2 14 2" xfId="313" xr:uid="{00000000-0005-0000-0000-0000DE000000}"/>
    <cellStyle name="Comma 2 15" xfId="50" xr:uid="{00000000-0005-0000-0000-0000DF000000}"/>
    <cellStyle name="Comma 2 15 2" xfId="314" xr:uid="{00000000-0005-0000-0000-0000E0000000}"/>
    <cellStyle name="Comma 2 16" xfId="44" xr:uid="{00000000-0005-0000-0000-0000E1000000}"/>
    <cellStyle name="Comma 2 16 2" xfId="315" xr:uid="{00000000-0005-0000-0000-0000E2000000}"/>
    <cellStyle name="Comma 2 17" xfId="316" xr:uid="{00000000-0005-0000-0000-0000E3000000}"/>
    <cellStyle name="Comma 2 18" xfId="317" xr:uid="{00000000-0005-0000-0000-0000E4000000}"/>
    <cellStyle name="Comma 2 19" xfId="318" xr:uid="{00000000-0005-0000-0000-0000E5000000}"/>
    <cellStyle name="Comma 2 2" xfId="9" xr:uid="{00000000-0005-0000-0000-0000E6000000}"/>
    <cellStyle name="Comma 2 2 10" xfId="319" xr:uid="{00000000-0005-0000-0000-0000E7000000}"/>
    <cellStyle name="Comma 2 2 11" xfId="320" xr:uid="{00000000-0005-0000-0000-0000E8000000}"/>
    <cellStyle name="Comma 2 2 12" xfId="321" xr:uid="{00000000-0005-0000-0000-0000E9000000}"/>
    <cellStyle name="Comma 2 2 13" xfId="322" xr:uid="{00000000-0005-0000-0000-0000EA000000}"/>
    <cellStyle name="Comma 2 2 14" xfId="323" xr:uid="{00000000-0005-0000-0000-0000EB000000}"/>
    <cellStyle name="Comma 2 2 15" xfId="324" xr:uid="{00000000-0005-0000-0000-0000EC000000}"/>
    <cellStyle name="Comma 2 2 16" xfId="325" xr:uid="{00000000-0005-0000-0000-0000ED000000}"/>
    <cellStyle name="Comma 2 2 17" xfId="326" xr:uid="{00000000-0005-0000-0000-0000EE000000}"/>
    <cellStyle name="Comma 2 2 18" xfId="327" xr:uid="{00000000-0005-0000-0000-0000EF000000}"/>
    <cellStyle name="Comma 2 2 19" xfId="328" xr:uid="{00000000-0005-0000-0000-0000F0000000}"/>
    <cellStyle name="Comma 2 2 2" xfId="52" xr:uid="{00000000-0005-0000-0000-0000F1000000}"/>
    <cellStyle name="Comma 2 2 2 2" xfId="329" xr:uid="{00000000-0005-0000-0000-0000F2000000}"/>
    <cellStyle name="Comma 2 2 20" xfId="330" xr:uid="{00000000-0005-0000-0000-0000F3000000}"/>
    <cellStyle name="Comma 2 2 21" xfId="331" xr:uid="{00000000-0005-0000-0000-0000F4000000}"/>
    <cellStyle name="Comma 2 2 21 2" xfId="332" xr:uid="{00000000-0005-0000-0000-0000F5000000}"/>
    <cellStyle name="Comma 2 2 22" xfId="333" xr:uid="{00000000-0005-0000-0000-0000F6000000}"/>
    <cellStyle name="Comma 2 2 23" xfId="334" xr:uid="{00000000-0005-0000-0000-0000F7000000}"/>
    <cellStyle name="Comma 2 2 24" xfId="335" xr:uid="{00000000-0005-0000-0000-0000F8000000}"/>
    <cellStyle name="Comma 2 2 3" xfId="51" xr:uid="{00000000-0005-0000-0000-0000F9000000}"/>
    <cellStyle name="Comma 2 2 4" xfId="336" xr:uid="{00000000-0005-0000-0000-0000FA000000}"/>
    <cellStyle name="Comma 2 2 5" xfId="337" xr:uid="{00000000-0005-0000-0000-0000FB000000}"/>
    <cellStyle name="Comma 2 2 6" xfId="338" xr:uid="{00000000-0005-0000-0000-0000FC000000}"/>
    <cellStyle name="Comma 2 2 7" xfId="339" xr:uid="{00000000-0005-0000-0000-0000FD000000}"/>
    <cellStyle name="Comma 2 2 8" xfId="340" xr:uid="{00000000-0005-0000-0000-0000FE000000}"/>
    <cellStyle name="Comma 2 2 9" xfId="341" xr:uid="{00000000-0005-0000-0000-0000FF000000}"/>
    <cellStyle name="Comma 2 2_Max BUPA - Deferred Tax Workings" xfId="342" xr:uid="{00000000-0005-0000-0000-000000010000}"/>
    <cellStyle name="Comma 2 20" xfId="343" xr:uid="{00000000-0005-0000-0000-000001010000}"/>
    <cellStyle name="Comma 2 21" xfId="344" xr:uid="{00000000-0005-0000-0000-000002010000}"/>
    <cellStyle name="Comma 2 22" xfId="345" xr:uid="{00000000-0005-0000-0000-000003010000}"/>
    <cellStyle name="Comma 2 23" xfId="346" xr:uid="{00000000-0005-0000-0000-000004010000}"/>
    <cellStyle name="Comma 2 24" xfId="347" xr:uid="{00000000-0005-0000-0000-000005010000}"/>
    <cellStyle name="Comma 2 25" xfId="348" xr:uid="{00000000-0005-0000-0000-000006010000}"/>
    <cellStyle name="Comma 2 26" xfId="349" xr:uid="{00000000-0005-0000-0000-000007010000}"/>
    <cellStyle name="Comma 2 27" xfId="350" xr:uid="{00000000-0005-0000-0000-000008010000}"/>
    <cellStyle name="Comma 2 28" xfId="351" xr:uid="{00000000-0005-0000-0000-000009010000}"/>
    <cellStyle name="Comma 2 29" xfId="352" xr:uid="{00000000-0005-0000-0000-00000A010000}"/>
    <cellStyle name="Comma 2 3" xfId="12" xr:uid="{00000000-0005-0000-0000-00000B010000}"/>
    <cellStyle name="Comma 2 3 2" xfId="53" xr:uid="{00000000-0005-0000-0000-00000C010000}"/>
    <cellStyle name="Comma 2 3 2 2" xfId="355" xr:uid="{00000000-0005-0000-0000-00000D010000}"/>
    <cellStyle name="Comma 2 3 2 3" xfId="356" xr:uid="{00000000-0005-0000-0000-00000E010000}"/>
    <cellStyle name="Comma 2 3 2 3 2" xfId="357" xr:uid="{00000000-0005-0000-0000-00000F010000}"/>
    <cellStyle name="Comma 2 3 2 4" xfId="358" xr:uid="{00000000-0005-0000-0000-000010010000}"/>
    <cellStyle name="Comma 2 3 2 5" xfId="354" xr:uid="{00000000-0005-0000-0000-000011010000}"/>
    <cellStyle name="Comma 2 3 3" xfId="359" xr:uid="{00000000-0005-0000-0000-000012010000}"/>
    <cellStyle name="Comma 2 3 3 2" xfId="360" xr:uid="{00000000-0005-0000-0000-000013010000}"/>
    <cellStyle name="Comma 2 3 3 2 2" xfId="361" xr:uid="{00000000-0005-0000-0000-000014010000}"/>
    <cellStyle name="Comma 2 3 3 2 2 2" xfId="362" xr:uid="{00000000-0005-0000-0000-000015010000}"/>
    <cellStyle name="Comma 2 3 3 2 2 3" xfId="363" xr:uid="{00000000-0005-0000-0000-000016010000}"/>
    <cellStyle name="Comma 2 3 3 2 2 3 2" xfId="364" xr:uid="{00000000-0005-0000-0000-000017010000}"/>
    <cellStyle name="Comma 2 3 3 2 2 4" xfId="365" xr:uid="{00000000-0005-0000-0000-000018010000}"/>
    <cellStyle name="Comma 2 3 3 2 3" xfId="366" xr:uid="{00000000-0005-0000-0000-000019010000}"/>
    <cellStyle name="Comma 2 3 3 2 4" xfId="367" xr:uid="{00000000-0005-0000-0000-00001A010000}"/>
    <cellStyle name="Comma 2 3 3 2 4 2" xfId="368" xr:uid="{00000000-0005-0000-0000-00001B010000}"/>
    <cellStyle name="Comma 2 3 3 2 5" xfId="369" xr:uid="{00000000-0005-0000-0000-00001C010000}"/>
    <cellStyle name="Comma 2 3 3 3" xfId="370" xr:uid="{00000000-0005-0000-0000-00001D010000}"/>
    <cellStyle name="Comma 2 3 3 4" xfId="371" xr:uid="{00000000-0005-0000-0000-00001E010000}"/>
    <cellStyle name="Comma 2 3 3 4 2" xfId="372" xr:uid="{00000000-0005-0000-0000-00001F010000}"/>
    <cellStyle name="Comma 2 3 3 5" xfId="373" xr:uid="{00000000-0005-0000-0000-000020010000}"/>
    <cellStyle name="Comma 2 3 4" xfId="374" xr:uid="{00000000-0005-0000-0000-000021010000}"/>
    <cellStyle name="Comma 2 3 5" xfId="375" xr:uid="{00000000-0005-0000-0000-000022010000}"/>
    <cellStyle name="Comma 2 3 5 2" xfId="376" xr:uid="{00000000-0005-0000-0000-000023010000}"/>
    <cellStyle name="Comma 2 3 6" xfId="377" xr:uid="{00000000-0005-0000-0000-000024010000}"/>
    <cellStyle name="Comma 2 3 7" xfId="353" xr:uid="{00000000-0005-0000-0000-000025010000}"/>
    <cellStyle name="Comma 2 30" xfId="308" xr:uid="{00000000-0005-0000-0000-000026010000}"/>
    <cellStyle name="Comma 2 4" xfId="54" xr:uid="{00000000-0005-0000-0000-000027010000}"/>
    <cellStyle name="Comma 2 4 2" xfId="378" xr:uid="{00000000-0005-0000-0000-000028010000}"/>
    <cellStyle name="Comma 2 5" xfId="55" xr:uid="{00000000-0005-0000-0000-000029010000}"/>
    <cellStyle name="Comma 2 5 2" xfId="379" xr:uid="{00000000-0005-0000-0000-00002A010000}"/>
    <cellStyle name="Comma 2 6" xfId="56" xr:uid="{00000000-0005-0000-0000-00002B010000}"/>
    <cellStyle name="Comma 2 6 2" xfId="380" xr:uid="{00000000-0005-0000-0000-00002C010000}"/>
    <cellStyle name="Comma 2 7" xfId="57" xr:uid="{00000000-0005-0000-0000-00002D010000}"/>
    <cellStyle name="Comma 2 7 2" xfId="381" xr:uid="{00000000-0005-0000-0000-00002E010000}"/>
    <cellStyle name="Comma 2 8" xfId="58" xr:uid="{00000000-0005-0000-0000-00002F010000}"/>
    <cellStyle name="Comma 2 8 2" xfId="382" xr:uid="{00000000-0005-0000-0000-000030010000}"/>
    <cellStyle name="Comma 2 9" xfId="59" xr:uid="{00000000-0005-0000-0000-000031010000}"/>
    <cellStyle name="Comma 2 9 2" xfId="383" xr:uid="{00000000-0005-0000-0000-000032010000}"/>
    <cellStyle name="Comma 2_Max BUPA - Deferred Tax Workings" xfId="384" xr:uid="{00000000-0005-0000-0000-000033010000}"/>
    <cellStyle name="Comma 20" xfId="385" xr:uid="{00000000-0005-0000-0000-000034010000}"/>
    <cellStyle name="Comma 21" xfId="386" xr:uid="{00000000-0005-0000-0000-000035010000}"/>
    <cellStyle name="Comma 22" xfId="387" xr:uid="{00000000-0005-0000-0000-000036010000}"/>
    <cellStyle name="Comma 22 2" xfId="388" xr:uid="{00000000-0005-0000-0000-000037010000}"/>
    <cellStyle name="Comma 22 3" xfId="389" xr:uid="{00000000-0005-0000-0000-000038010000}"/>
    <cellStyle name="Comma 22 3 2" xfId="390" xr:uid="{00000000-0005-0000-0000-000039010000}"/>
    <cellStyle name="Comma 22 4" xfId="391" xr:uid="{00000000-0005-0000-0000-00003A010000}"/>
    <cellStyle name="Comma 23" xfId="392" xr:uid="{00000000-0005-0000-0000-00003B010000}"/>
    <cellStyle name="Comma 24" xfId="393" xr:uid="{00000000-0005-0000-0000-00003C010000}"/>
    <cellStyle name="Comma 24 2" xfId="394" xr:uid="{00000000-0005-0000-0000-00003D010000}"/>
    <cellStyle name="Comma 24 2 2" xfId="395" xr:uid="{00000000-0005-0000-0000-00003E010000}"/>
    <cellStyle name="Comma 24 3" xfId="396" xr:uid="{00000000-0005-0000-0000-00003F010000}"/>
    <cellStyle name="Comma 25" xfId="397" xr:uid="{00000000-0005-0000-0000-000040010000}"/>
    <cellStyle name="Comma 25 2" xfId="398" xr:uid="{00000000-0005-0000-0000-000041010000}"/>
    <cellStyle name="Comma 25 2 2" xfId="399" xr:uid="{00000000-0005-0000-0000-000042010000}"/>
    <cellStyle name="Comma 25 3" xfId="400" xr:uid="{00000000-0005-0000-0000-000043010000}"/>
    <cellStyle name="Comma 26" xfId="401" xr:uid="{00000000-0005-0000-0000-000044010000}"/>
    <cellStyle name="Comma 26 2" xfId="402" xr:uid="{00000000-0005-0000-0000-000045010000}"/>
    <cellStyle name="Comma 26 2 2" xfId="403" xr:uid="{00000000-0005-0000-0000-000046010000}"/>
    <cellStyle name="Comma 26 3" xfId="404" xr:uid="{00000000-0005-0000-0000-000047010000}"/>
    <cellStyle name="Comma 27" xfId="405" xr:uid="{00000000-0005-0000-0000-000048010000}"/>
    <cellStyle name="Comma 28" xfId="406" xr:uid="{00000000-0005-0000-0000-000049010000}"/>
    <cellStyle name="Comma 29" xfId="407" xr:uid="{00000000-0005-0000-0000-00004A010000}"/>
    <cellStyle name="Comma 3" xfId="11" xr:uid="{00000000-0005-0000-0000-00004B010000}"/>
    <cellStyle name="Comma 3 10" xfId="408" xr:uid="{00000000-0005-0000-0000-00004C010000}"/>
    <cellStyle name="Comma 3 2" xfId="61" xr:uid="{00000000-0005-0000-0000-00004D010000}"/>
    <cellStyle name="Comma 3 2 2" xfId="409" xr:uid="{00000000-0005-0000-0000-00004E010000}"/>
    <cellStyle name="Comma 3 3" xfId="62" xr:uid="{00000000-0005-0000-0000-00004F010000}"/>
    <cellStyle name="Comma 3 3 2" xfId="411" xr:uid="{00000000-0005-0000-0000-000050010000}"/>
    <cellStyle name="Comma 3 3 2 2" xfId="412" xr:uid="{00000000-0005-0000-0000-000051010000}"/>
    <cellStyle name="Comma 3 3 3" xfId="413" xr:uid="{00000000-0005-0000-0000-000052010000}"/>
    <cellStyle name="Comma 3 3 4" xfId="410" xr:uid="{00000000-0005-0000-0000-000053010000}"/>
    <cellStyle name="Comma 3 4" xfId="63" xr:uid="{00000000-0005-0000-0000-000054010000}"/>
    <cellStyle name="Comma 3 4 2" xfId="414" xr:uid="{00000000-0005-0000-0000-000055010000}"/>
    <cellStyle name="Comma 3 5" xfId="64" xr:uid="{00000000-0005-0000-0000-000056010000}"/>
    <cellStyle name="Comma 3 5 2" xfId="415" xr:uid="{00000000-0005-0000-0000-000057010000}"/>
    <cellStyle name="Comma 3 6" xfId="65" xr:uid="{00000000-0005-0000-0000-000058010000}"/>
    <cellStyle name="Comma 3 6 2" xfId="416" xr:uid="{00000000-0005-0000-0000-000059010000}"/>
    <cellStyle name="Comma 3 7" xfId="66" xr:uid="{00000000-0005-0000-0000-00005A010000}"/>
    <cellStyle name="Comma 3 7 2" xfId="417" xr:uid="{00000000-0005-0000-0000-00005B010000}"/>
    <cellStyle name="Comma 3 8" xfId="67" xr:uid="{00000000-0005-0000-0000-00005C010000}"/>
    <cellStyle name="Comma 3 8 2" xfId="418" xr:uid="{00000000-0005-0000-0000-00005D010000}"/>
    <cellStyle name="Comma 3 9" xfId="60" xr:uid="{00000000-0005-0000-0000-00005E010000}"/>
    <cellStyle name="Comma 30" xfId="419" xr:uid="{00000000-0005-0000-0000-00005F010000}"/>
    <cellStyle name="Comma 31" xfId="124" xr:uid="{00000000-0005-0000-0000-000060010000}"/>
    <cellStyle name="Comma 31 2" xfId="1154" xr:uid="{00000000-0005-0000-0000-000061010000}"/>
    <cellStyle name="Comma 32" xfId="420" xr:uid="{00000000-0005-0000-0000-000062010000}"/>
    <cellStyle name="Comma 33" xfId="122" xr:uid="{00000000-0005-0000-0000-000063010000}"/>
    <cellStyle name="Comma 34" xfId="1031" xr:uid="{00000000-0005-0000-0000-000064010000}"/>
    <cellStyle name="Comma 35" xfId="1144" xr:uid="{00000000-0005-0000-0000-000065010000}"/>
    <cellStyle name="Comma 36" xfId="121" xr:uid="{00000000-0005-0000-0000-000066010000}"/>
    <cellStyle name="Comma 37" xfId="1143" xr:uid="{00000000-0005-0000-0000-000067010000}"/>
    <cellStyle name="Comma 38" xfId="1133" xr:uid="{00000000-0005-0000-0000-000068010000}"/>
    <cellStyle name="Comma 39" xfId="1142" xr:uid="{00000000-0005-0000-0000-000069010000}"/>
    <cellStyle name="Comma 4" xfId="3" xr:uid="{00000000-0005-0000-0000-00006A010000}"/>
    <cellStyle name="Comma 4 2" xfId="68" xr:uid="{00000000-0005-0000-0000-00006B010000}"/>
    <cellStyle name="Comma 4 2 2" xfId="421" xr:uid="{00000000-0005-0000-0000-00006C010000}"/>
    <cellStyle name="Comma 4 3" xfId="69" xr:uid="{00000000-0005-0000-0000-00006D010000}"/>
    <cellStyle name="Comma 4 4" xfId="1166" xr:uid="{00000000-0005-0000-0000-00006E010000}"/>
    <cellStyle name="Comma 40" xfId="1134" xr:uid="{00000000-0005-0000-0000-00006F010000}"/>
    <cellStyle name="Comma 41" xfId="1141" xr:uid="{00000000-0005-0000-0000-000070010000}"/>
    <cellStyle name="Comma 42" xfId="1135" xr:uid="{00000000-0005-0000-0000-000071010000}"/>
    <cellStyle name="Comma 43" xfId="1140" xr:uid="{00000000-0005-0000-0000-000072010000}"/>
    <cellStyle name="Comma 44" xfId="1136" xr:uid="{00000000-0005-0000-0000-000073010000}"/>
    <cellStyle name="Comma 45" xfId="1139" xr:uid="{00000000-0005-0000-0000-000074010000}"/>
    <cellStyle name="Comma 46" xfId="1137" xr:uid="{00000000-0005-0000-0000-000075010000}"/>
    <cellStyle name="Comma 47" xfId="1138" xr:uid="{00000000-0005-0000-0000-000076010000}"/>
    <cellStyle name="Comma 48" xfId="1146" xr:uid="{00000000-0005-0000-0000-000077010000}"/>
    <cellStyle name="Comma 49" xfId="1145" xr:uid="{00000000-0005-0000-0000-000078010000}"/>
    <cellStyle name="Comma 5" xfId="10" xr:uid="{00000000-0005-0000-0000-000079010000}"/>
    <cellStyle name="Comma 5 2" xfId="70" xr:uid="{00000000-0005-0000-0000-00007A010000}"/>
    <cellStyle name="Comma 5 2 2" xfId="423" xr:uid="{00000000-0005-0000-0000-00007B010000}"/>
    <cellStyle name="Comma 5 3" xfId="422" xr:uid="{00000000-0005-0000-0000-00007C010000}"/>
    <cellStyle name="Comma 50" xfId="1147" xr:uid="{00000000-0005-0000-0000-00007D010000}"/>
    <cellStyle name="Comma 51" xfId="1148" xr:uid="{00000000-0005-0000-0000-00007E010000}"/>
    <cellStyle name="Comma 52" xfId="1149" xr:uid="{00000000-0005-0000-0000-00007F010000}"/>
    <cellStyle name="Comma 53" xfId="1150" xr:uid="{00000000-0005-0000-0000-000080010000}"/>
    <cellStyle name="Comma 54" xfId="1151" xr:uid="{00000000-0005-0000-0000-000081010000}"/>
    <cellStyle name="Comma 55" xfId="1152" xr:uid="{00000000-0005-0000-0000-000082010000}"/>
    <cellStyle name="Comma 56" xfId="1156" xr:uid="{00000000-0005-0000-0000-000083010000}"/>
    <cellStyle name="Comma 57" xfId="1155" xr:uid="{00000000-0005-0000-0000-000084010000}"/>
    <cellStyle name="Comma 58" xfId="1157" xr:uid="{00000000-0005-0000-0000-000085010000}"/>
    <cellStyle name="Comma 59" xfId="1158" xr:uid="{00000000-0005-0000-0000-000086010000}"/>
    <cellStyle name="Comma 6" xfId="71" xr:uid="{00000000-0005-0000-0000-000087010000}"/>
    <cellStyle name="Comma 6 2" xfId="425" xr:uid="{00000000-0005-0000-0000-000088010000}"/>
    <cellStyle name="Comma 6 2 2" xfId="426" xr:uid="{00000000-0005-0000-0000-000089010000}"/>
    <cellStyle name="Comma 6 2 3" xfId="427" xr:uid="{00000000-0005-0000-0000-00008A010000}"/>
    <cellStyle name="Comma 6 2 3 2" xfId="428" xr:uid="{00000000-0005-0000-0000-00008B010000}"/>
    <cellStyle name="Comma 6 2 4" xfId="429" xr:uid="{00000000-0005-0000-0000-00008C010000}"/>
    <cellStyle name="Comma 6 3" xfId="430" xr:uid="{00000000-0005-0000-0000-00008D010000}"/>
    <cellStyle name="Comma 6 3 2" xfId="431" xr:uid="{00000000-0005-0000-0000-00008E010000}"/>
    <cellStyle name="Comma 6 3 3" xfId="432" xr:uid="{00000000-0005-0000-0000-00008F010000}"/>
    <cellStyle name="Comma 6 3 3 2" xfId="433" xr:uid="{00000000-0005-0000-0000-000090010000}"/>
    <cellStyle name="Comma 6 3 4" xfId="434" xr:uid="{00000000-0005-0000-0000-000091010000}"/>
    <cellStyle name="Comma 6 4" xfId="435" xr:uid="{00000000-0005-0000-0000-000092010000}"/>
    <cellStyle name="Comma 6 5" xfId="436" xr:uid="{00000000-0005-0000-0000-000093010000}"/>
    <cellStyle name="Comma 6 5 2" xfId="437" xr:uid="{00000000-0005-0000-0000-000094010000}"/>
    <cellStyle name="Comma 6 6" xfId="438" xr:uid="{00000000-0005-0000-0000-000095010000}"/>
    <cellStyle name="Comma 6 7" xfId="424" xr:uid="{00000000-0005-0000-0000-000096010000}"/>
    <cellStyle name="Comma 60" xfId="1159" xr:uid="{00000000-0005-0000-0000-000097010000}"/>
    <cellStyle name="Comma 61" xfId="1160" xr:uid="{00000000-0005-0000-0000-000098010000}"/>
    <cellStyle name="Comma 62" xfId="1161" xr:uid="{00000000-0005-0000-0000-000099010000}"/>
    <cellStyle name="Comma 63" xfId="1162" xr:uid="{00000000-0005-0000-0000-00009A010000}"/>
    <cellStyle name="Comma 64" xfId="1163" xr:uid="{00000000-0005-0000-0000-00009B010000}"/>
    <cellStyle name="Comma 65" xfId="1165" xr:uid="{00000000-0005-0000-0000-00009C010000}"/>
    <cellStyle name="Comma 7" xfId="72" xr:uid="{00000000-0005-0000-0000-00009D010000}"/>
    <cellStyle name="Comma 7 2" xfId="440" xr:uid="{00000000-0005-0000-0000-00009E010000}"/>
    <cellStyle name="Comma 7 3" xfId="439" xr:uid="{00000000-0005-0000-0000-00009F010000}"/>
    <cellStyle name="Comma 8" xfId="73" xr:uid="{00000000-0005-0000-0000-0000A0010000}"/>
    <cellStyle name="Comma 8 2" xfId="442" xr:uid="{00000000-0005-0000-0000-0000A1010000}"/>
    <cellStyle name="Comma 8 3" xfId="441" xr:uid="{00000000-0005-0000-0000-0000A2010000}"/>
    <cellStyle name="Comma 9" xfId="74" xr:uid="{00000000-0005-0000-0000-0000A3010000}"/>
    <cellStyle name="Comma 9 2" xfId="444" xr:uid="{00000000-0005-0000-0000-0000A4010000}"/>
    <cellStyle name="Comma 9 2 2" xfId="445" xr:uid="{00000000-0005-0000-0000-0000A5010000}"/>
    <cellStyle name="Comma 9 3" xfId="446" xr:uid="{00000000-0005-0000-0000-0000A6010000}"/>
    <cellStyle name="Comma 9 3 2" xfId="447" xr:uid="{00000000-0005-0000-0000-0000A7010000}"/>
    <cellStyle name="Comma 9 4" xfId="448" xr:uid="{00000000-0005-0000-0000-0000A8010000}"/>
    <cellStyle name="Comma 9 4 2" xfId="449" xr:uid="{00000000-0005-0000-0000-0000A9010000}"/>
    <cellStyle name="Comma 9 5" xfId="450" xr:uid="{00000000-0005-0000-0000-0000AA010000}"/>
    <cellStyle name="Comma 9 6" xfId="443" xr:uid="{00000000-0005-0000-0000-0000AB010000}"/>
    <cellStyle name="Comma_April06 - March 07 ex ECGC;" xfId="4" xr:uid="{00000000-0005-0000-0000-0000AC010000}"/>
    <cellStyle name="Comma0" xfId="451" xr:uid="{00000000-0005-0000-0000-0000AD010000}"/>
    <cellStyle name="Commentary" xfId="452" xr:uid="{00000000-0005-0000-0000-0000AE010000}"/>
    <cellStyle name="Compulsory_Input" xfId="453" xr:uid="{00000000-0005-0000-0000-0000AF010000}"/>
    <cellStyle name="Curren - Style2" xfId="454" xr:uid="{00000000-0005-0000-0000-0000B0010000}"/>
    <cellStyle name="Currency (0)" xfId="455" xr:uid="{00000000-0005-0000-0000-0000B1010000}"/>
    <cellStyle name="Currency [00]" xfId="456" xr:uid="{00000000-0005-0000-0000-0000B2010000}"/>
    <cellStyle name="Currency0" xfId="457" xr:uid="{00000000-0005-0000-0000-0000B3010000}"/>
    <cellStyle name="DataPilot Value" xfId="75" xr:uid="{00000000-0005-0000-0000-0000B4010000}"/>
    <cellStyle name="Date" xfId="458" xr:uid="{00000000-0005-0000-0000-0000B5010000}"/>
    <cellStyle name="Date Short" xfId="459" xr:uid="{00000000-0005-0000-0000-0000B6010000}"/>
    <cellStyle name="DELTA" xfId="460" xr:uid="{00000000-0005-0000-0000-0000B7010000}"/>
    <cellStyle name="DetailLine" xfId="461" xr:uid="{00000000-0005-0000-0000-0000B8010000}"/>
    <cellStyle name="Dezimal [0]_Compiling Utility Macros" xfId="462" xr:uid="{00000000-0005-0000-0000-0000B9010000}"/>
    <cellStyle name="Dezimal_Compiling Utility Macros" xfId="463" xr:uid="{00000000-0005-0000-0000-0000BA010000}"/>
    <cellStyle name="Enter Currency (0)" xfId="464" xr:uid="{00000000-0005-0000-0000-0000BB010000}"/>
    <cellStyle name="Enter Currency (2)" xfId="465" xr:uid="{00000000-0005-0000-0000-0000BC010000}"/>
    <cellStyle name="Enter Units (0)" xfId="466" xr:uid="{00000000-0005-0000-0000-0000BD010000}"/>
    <cellStyle name="Enter Units (1)" xfId="467" xr:uid="{00000000-0005-0000-0000-0000BE010000}"/>
    <cellStyle name="Enter Units (2)" xfId="468" xr:uid="{00000000-0005-0000-0000-0000BF010000}"/>
    <cellStyle name="ErrorMess" xfId="469" xr:uid="{00000000-0005-0000-0000-0000C0010000}"/>
    <cellStyle name="Euro" xfId="76" xr:uid="{00000000-0005-0000-0000-0000C1010000}"/>
    <cellStyle name="Excel Built-in Comma" xfId="77" xr:uid="{00000000-0005-0000-0000-0000C2010000}"/>
    <cellStyle name="Excel Built-in Comma 2" xfId="78" xr:uid="{00000000-0005-0000-0000-0000C3010000}"/>
    <cellStyle name="Excel Built-in Good" xfId="470" xr:uid="{00000000-0005-0000-0000-0000C4010000}"/>
    <cellStyle name="Excel Built-in Normal" xfId="79" xr:uid="{00000000-0005-0000-0000-0000C5010000}"/>
    <cellStyle name="Excel Built-in Normal 1" xfId="80" xr:uid="{00000000-0005-0000-0000-0000C6010000}"/>
    <cellStyle name="Excel Built-in Normal 1 1" xfId="81" xr:uid="{00000000-0005-0000-0000-0000C7010000}"/>
    <cellStyle name="Excel Built-in Normal 1 1 1 1 1 1" xfId="82" xr:uid="{00000000-0005-0000-0000-0000C8010000}"/>
    <cellStyle name="Excel Built-in Normal 2" xfId="83" xr:uid="{00000000-0005-0000-0000-0000C9010000}"/>
    <cellStyle name="Explanatory Text 2" xfId="84" xr:uid="{00000000-0005-0000-0000-0000CA010000}"/>
    <cellStyle name="F2" xfId="471" xr:uid="{00000000-0005-0000-0000-0000CB010000}"/>
    <cellStyle name="F3" xfId="472" xr:uid="{00000000-0005-0000-0000-0000CC010000}"/>
    <cellStyle name="F4" xfId="473" xr:uid="{00000000-0005-0000-0000-0000CD010000}"/>
    <cellStyle name="F5" xfId="474" xr:uid="{00000000-0005-0000-0000-0000CE010000}"/>
    <cellStyle name="F6" xfId="475" xr:uid="{00000000-0005-0000-0000-0000CF010000}"/>
    <cellStyle name="F7" xfId="476" xr:uid="{00000000-0005-0000-0000-0000D0010000}"/>
    <cellStyle name="F8" xfId="477" xr:uid="{00000000-0005-0000-0000-0000D1010000}"/>
    <cellStyle name="Financials" xfId="478" xr:uid="{00000000-0005-0000-0000-0000D2010000}"/>
    <cellStyle name="FinancialsLastYr" xfId="479" xr:uid="{00000000-0005-0000-0000-0000D3010000}"/>
    <cellStyle name="Fixed" xfId="480" xr:uid="{00000000-0005-0000-0000-0000D4010000}"/>
    <cellStyle name="FixedAssetsMovements" xfId="481" xr:uid="{00000000-0005-0000-0000-0000D5010000}"/>
    <cellStyle name="FRED" xfId="482" xr:uid="{00000000-0005-0000-0000-0000D6010000}"/>
    <cellStyle name="Front" xfId="483" xr:uid="{00000000-0005-0000-0000-0000D7010000}"/>
    <cellStyle name="Good 2" xfId="85" xr:uid="{00000000-0005-0000-0000-0000D8010000}"/>
    <cellStyle name="Header1" xfId="484" xr:uid="{00000000-0005-0000-0000-0000D9010000}"/>
    <cellStyle name="Header2" xfId="485" xr:uid="{00000000-0005-0000-0000-0000DA010000}"/>
    <cellStyle name="Header3" xfId="486" xr:uid="{00000000-0005-0000-0000-0000DB010000}"/>
    <cellStyle name="Heading 1 2" xfId="86" xr:uid="{00000000-0005-0000-0000-0000DC010000}"/>
    <cellStyle name="Heading 2 2" xfId="87" xr:uid="{00000000-0005-0000-0000-0000DD010000}"/>
    <cellStyle name="Heading 3 2" xfId="88" xr:uid="{00000000-0005-0000-0000-0000DE010000}"/>
    <cellStyle name="Heading 4 2" xfId="89" xr:uid="{00000000-0005-0000-0000-0000DF010000}"/>
    <cellStyle name="Heading1" xfId="487" xr:uid="{00000000-0005-0000-0000-0000E0010000}"/>
    <cellStyle name="Heading2" xfId="488" xr:uid="{00000000-0005-0000-0000-0000E1010000}"/>
    <cellStyle name="HIDE" xfId="489" xr:uid="{00000000-0005-0000-0000-0000E2010000}"/>
    <cellStyle name="Historic" xfId="490" xr:uid="{00000000-0005-0000-0000-0000E3010000}"/>
    <cellStyle name="Hyperlink 2" xfId="491" xr:uid="{00000000-0005-0000-0000-0000E4010000}"/>
    <cellStyle name="Hyperlink 3" xfId="492" xr:uid="{00000000-0005-0000-0000-0000E5010000}"/>
    <cellStyle name="Input 2" xfId="90" xr:uid="{00000000-0005-0000-0000-0000E6010000}"/>
    <cellStyle name="Link Currency (0)" xfId="493" xr:uid="{00000000-0005-0000-0000-0000E7010000}"/>
    <cellStyle name="Link Currency (2)" xfId="494" xr:uid="{00000000-0005-0000-0000-0000E8010000}"/>
    <cellStyle name="Link Units (0)" xfId="495" xr:uid="{00000000-0005-0000-0000-0000E9010000}"/>
    <cellStyle name="Link Units (1)" xfId="496" xr:uid="{00000000-0005-0000-0000-0000EA010000}"/>
    <cellStyle name="Link Units (2)" xfId="497" xr:uid="{00000000-0005-0000-0000-0000EB010000}"/>
    <cellStyle name="Linked Cell 2" xfId="91" xr:uid="{00000000-0005-0000-0000-0000EC010000}"/>
    <cellStyle name="Main macro" xfId="498" xr:uid="{00000000-0005-0000-0000-0000ED010000}"/>
    <cellStyle name="MARK" xfId="499" xr:uid="{00000000-0005-0000-0000-0000EE010000}"/>
    <cellStyle name="Milliers [0]_Locas" xfId="500" xr:uid="{00000000-0005-0000-0000-0000EF010000}"/>
    <cellStyle name="Milliers_Locas" xfId="501" xr:uid="{00000000-0005-0000-0000-0000F0010000}"/>
    <cellStyle name="Monétaire [0]_Locas" xfId="502" xr:uid="{00000000-0005-0000-0000-0000F1010000}"/>
    <cellStyle name="Monétaire_Locas" xfId="503" xr:uid="{00000000-0005-0000-0000-0000F2010000}"/>
    <cellStyle name="n" xfId="504" xr:uid="{00000000-0005-0000-0000-0000F3010000}"/>
    <cellStyle name="Neutral 2" xfId="92" xr:uid="{00000000-0005-0000-0000-0000F4010000}"/>
    <cellStyle name="no dec" xfId="505" xr:uid="{00000000-0005-0000-0000-0000F5010000}"/>
    <cellStyle name="Nor}al" xfId="506" xr:uid="{00000000-0005-0000-0000-0000F6010000}"/>
    <cellStyle name="Nor}al 2" xfId="507" xr:uid="{00000000-0005-0000-0000-0000F7010000}"/>
    <cellStyle name="Nor}al_Software Licenses Purchased now as per I-TAX capitalised" xfId="508" xr:uid="{00000000-0005-0000-0000-0000F8010000}"/>
    <cellStyle name="Normal" xfId="0" builtinId="0"/>
    <cellStyle name="Normal - Style1" xfId="509" xr:uid="{00000000-0005-0000-0000-0000FA010000}"/>
    <cellStyle name="Normal 10" xfId="93" xr:uid="{00000000-0005-0000-0000-0000FB010000}"/>
    <cellStyle name="Normal 10 2" xfId="511" xr:uid="{00000000-0005-0000-0000-0000FC010000}"/>
    <cellStyle name="Normal 10 3" xfId="512" xr:uid="{00000000-0005-0000-0000-0000FD010000}"/>
    <cellStyle name="Normal 10 4" xfId="513" xr:uid="{00000000-0005-0000-0000-0000FE010000}"/>
    <cellStyle name="Normal 10 5" xfId="510" xr:uid="{00000000-0005-0000-0000-0000FF010000}"/>
    <cellStyle name="Normal 11" xfId="514" xr:uid="{00000000-0005-0000-0000-000000020000}"/>
    <cellStyle name="Normal 11 2" xfId="515" xr:uid="{00000000-0005-0000-0000-000001020000}"/>
    <cellStyle name="Normal 11 2 2" xfId="516" xr:uid="{00000000-0005-0000-0000-000002020000}"/>
    <cellStyle name="Normal 11 2 2 2" xfId="517" xr:uid="{00000000-0005-0000-0000-000003020000}"/>
    <cellStyle name="Normal 11 2 3" xfId="518" xr:uid="{00000000-0005-0000-0000-000004020000}"/>
    <cellStyle name="Normal 11 2 4" xfId="519" xr:uid="{00000000-0005-0000-0000-000005020000}"/>
    <cellStyle name="Normal 12" xfId="520" xr:uid="{00000000-0005-0000-0000-000006020000}"/>
    <cellStyle name="Normal 12 2" xfId="521" xr:uid="{00000000-0005-0000-0000-000007020000}"/>
    <cellStyle name="Normal 12 2 2" xfId="522" xr:uid="{00000000-0005-0000-0000-000008020000}"/>
    <cellStyle name="Normal 12 2 2 2" xfId="523" xr:uid="{00000000-0005-0000-0000-000009020000}"/>
    <cellStyle name="Normal 12 2 2 2 2" xfId="524" xr:uid="{00000000-0005-0000-0000-00000A020000}"/>
    <cellStyle name="Normal 12 2 2 3" xfId="525" xr:uid="{00000000-0005-0000-0000-00000B020000}"/>
    <cellStyle name="Normal 12 2 3" xfId="526" xr:uid="{00000000-0005-0000-0000-00000C020000}"/>
    <cellStyle name="Normal 12 2 3 2" xfId="527" xr:uid="{00000000-0005-0000-0000-00000D020000}"/>
    <cellStyle name="Normal 12 2 4" xfId="528" xr:uid="{00000000-0005-0000-0000-00000E020000}"/>
    <cellStyle name="Normal 12 3" xfId="529" xr:uid="{00000000-0005-0000-0000-00000F020000}"/>
    <cellStyle name="Normal 12 3 2" xfId="530" xr:uid="{00000000-0005-0000-0000-000010020000}"/>
    <cellStyle name="Normal 12 3 2 2" xfId="531" xr:uid="{00000000-0005-0000-0000-000011020000}"/>
    <cellStyle name="Normal 12 3 2 2 2" xfId="532" xr:uid="{00000000-0005-0000-0000-000012020000}"/>
    <cellStyle name="Normal 12 3 2 3" xfId="533" xr:uid="{00000000-0005-0000-0000-000013020000}"/>
    <cellStyle name="Normal 12 3 3" xfId="534" xr:uid="{00000000-0005-0000-0000-000014020000}"/>
    <cellStyle name="Normal 12 3 3 2" xfId="535" xr:uid="{00000000-0005-0000-0000-000015020000}"/>
    <cellStyle name="Normal 12 3 4" xfId="536" xr:uid="{00000000-0005-0000-0000-000016020000}"/>
    <cellStyle name="Normal 12 4" xfId="537" xr:uid="{00000000-0005-0000-0000-000017020000}"/>
    <cellStyle name="Normal 12 4 2" xfId="538" xr:uid="{00000000-0005-0000-0000-000018020000}"/>
    <cellStyle name="Normal 12 4 2 2" xfId="539" xr:uid="{00000000-0005-0000-0000-000019020000}"/>
    <cellStyle name="Normal 12 4 2 2 2" xfId="540" xr:uid="{00000000-0005-0000-0000-00001A020000}"/>
    <cellStyle name="Normal 12 4 2 3" xfId="541" xr:uid="{00000000-0005-0000-0000-00001B020000}"/>
    <cellStyle name="Normal 12 4 3" xfId="542" xr:uid="{00000000-0005-0000-0000-00001C020000}"/>
    <cellStyle name="Normal 12 4 3 2" xfId="543" xr:uid="{00000000-0005-0000-0000-00001D020000}"/>
    <cellStyle name="Normal 12 4 4" xfId="544" xr:uid="{00000000-0005-0000-0000-00001E020000}"/>
    <cellStyle name="Normal 12 5" xfId="545" xr:uid="{00000000-0005-0000-0000-00001F020000}"/>
    <cellStyle name="Normal 12 5 2" xfId="546" xr:uid="{00000000-0005-0000-0000-000020020000}"/>
    <cellStyle name="Normal 12 5 2 2" xfId="547" xr:uid="{00000000-0005-0000-0000-000021020000}"/>
    <cellStyle name="Normal 12 5 2 2 2" xfId="548" xr:uid="{00000000-0005-0000-0000-000022020000}"/>
    <cellStyle name="Normal 12 5 2 2 2 2" xfId="549" xr:uid="{00000000-0005-0000-0000-000023020000}"/>
    <cellStyle name="Normal 12 5 2 2 2 2 2" xfId="550" xr:uid="{00000000-0005-0000-0000-000024020000}"/>
    <cellStyle name="Normal 12 5 2 2 2 3" xfId="551" xr:uid="{00000000-0005-0000-0000-000025020000}"/>
    <cellStyle name="Normal 12 5 2 2 3" xfId="552" xr:uid="{00000000-0005-0000-0000-000026020000}"/>
    <cellStyle name="Normal 12 5 2 2 3 2" xfId="553" xr:uid="{00000000-0005-0000-0000-000027020000}"/>
    <cellStyle name="Normal 12 5 2 2 4" xfId="554" xr:uid="{00000000-0005-0000-0000-000028020000}"/>
    <cellStyle name="Normal 12 5 2 3" xfId="555" xr:uid="{00000000-0005-0000-0000-000029020000}"/>
    <cellStyle name="Normal 12 5 2 3 2" xfId="556" xr:uid="{00000000-0005-0000-0000-00002A020000}"/>
    <cellStyle name="Normal 12 5 2 3 2 2" xfId="557" xr:uid="{00000000-0005-0000-0000-00002B020000}"/>
    <cellStyle name="Normal 12 5 2 3 3" xfId="558" xr:uid="{00000000-0005-0000-0000-00002C020000}"/>
    <cellStyle name="Normal 12 5 2 4" xfId="559" xr:uid="{00000000-0005-0000-0000-00002D020000}"/>
    <cellStyle name="Normal 12 5 2 4 2" xfId="560" xr:uid="{00000000-0005-0000-0000-00002E020000}"/>
    <cellStyle name="Normal 12 5 2 5" xfId="561" xr:uid="{00000000-0005-0000-0000-00002F020000}"/>
    <cellStyle name="Normal 12 5 3" xfId="562" xr:uid="{00000000-0005-0000-0000-000030020000}"/>
    <cellStyle name="Normal 12 5 3 2" xfId="563" xr:uid="{00000000-0005-0000-0000-000031020000}"/>
    <cellStyle name="Normal 12 5 3 2 2" xfId="564" xr:uid="{00000000-0005-0000-0000-000032020000}"/>
    <cellStyle name="Normal 12 5 3 3" xfId="565" xr:uid="{00000000-0005-0000-0000-000033020000}"/>
    <cellStyle name="Normal 12 5 4" xfId="566" xr:uid="{00000000-0005-0000-0000-000034020000}"/>
    <cellStyle name="Normal 12 5 4 2" xfId="567" xr:uid="{00000000-0005-0000-0000-000035020000}"/>
    <cellStyle name="Normal 12 5 5" xfId="568" xr:uid="{00000000-0005-0000-0000-000036020000}"/>
    <cellStyle name="Normal 12 6" xfId="569" xr:uid="{00000000-0005-0000-0000-000037020000}"/>
    <cellStyle name="Normal 12 6 2" xfId="570" xr:uid="{00000000-0005-0000-0000-000038020000}"/>
    <cellStyle name="Normal 12 6 2 2" xfId="571" xr:uid="{00000000-0005-0000-0000-000039020000}"/>
    <cellStyle name="Normal 12 6 3" xfId="572" xr:uid="{00000000-0005-0000-0000-00003A020000}"/>
    <cellStyle name="Normal 12 7" xfId="573" xr:uid="{00000000-0005-0000-0000-00003B020000}"/>
    <cellStyle name="Normal 12 7 2" xfId="574" xr:uid="{00000000-0005-0000-0000-00003C020000}"/>
    <cellStyle name="Normal 12 8" xfId="575" xr:uid="{00000000-0005-0000-0000-00003D020000}"/>
    <cellStyle name="Normal 12_Max BUPA - Deferred Tax Workings" xfId="576" xr:uid="{00000000-0005-0000-0000-00003E020000}"/>
    <cellStyle name="Normal 13" xfId="577" xr:uid="{00000000-0005-0000-0000-00003F020000}"/>
    <cellStyle name="Normal 14" xfId="578" xr:uid="{00000000-0005-0000-0000-000040020000}"/>
    <cellStyle name="Normal 15" xfId="579" xr:uid="{00000000-0005-0000-0000-000041020000}"/>
    <cellStyle name="Normal 16" xfId="580" xr:uid="{00000000-0005-0000-0000-000042020000}"/>
    <cellStyle name="Normal 17" xfId="581" xr:uid="{00000000-0005-0000-0000-000043020000}"/>
    <cellStyle name="Normal 17 2" xfId="582" xr:uid="{00000000-0005-0000-0000-000044020000}"/>
    <cellStyle name="Normal 18" xfId="583" xr:uid="{00000000-0005-0000-0000-000045020000}"/>
    <cellStyle name="Normal 19" xfId="584" xr:uid="{00000000-0005-0000-0000-000046020000}"/>
    <cellStyle name="Normal 19 2" xfId="585" xr:uid="{00000000-0005-0000-0000-000047020000}"/>
    <cellStyle name="Normal 2" xfId="5" xr:uid="{00000000-0005-0000-0000-000048020000}"/>
    <cellStyle name="Normal 2 10" xfId="94" xr:uid="{00000000-0005-0000-0000-000049020000}"/>
    <cellStyle name="Normal 2 10 2" xfId="588" xr:uid="{00000000-0005-0000-0000-00004A020000}"/>
    <cellStyle name="Normal 2 10 2 2" xfId="589" xr:uid="{00000000-0005-0000-0000-00004B020000}"/>
    <cellStyle name="Normal 2 10 2 2 2" xfId="590" xr:uid="{00000000-0005-0000-0000-00004C020000}"/>
    <cellStyle name="Normal 2 10 2 3" xfId="591" xr:uid="{00000000-0005-0000-0000-00004D020000}"/>
    <cellStyle name="Normal 2 10 3" xfId="592" xr:uid="{00000000-0005-0000-0000-00004E020000}"/>
    <cellStyle name="Normal 2 10 3 2" xfId="593" xr:uid="{00000000-0005-0000-0000-00004F020000}"/>
    <cellStyle name="Normal 2 10 4" xfId="594" xr:uid="{00000000-0005-0000-0000-000050020000}"/>
    <cellStyle name="Normal 2 10 5" xfId="587" xr:uid="{00000000-0005-0000-0000-000051020000}"/>
    <cellStyle name="Normal 2 11" xfId="595" xr:uid="{00000000-0005-0000-0000-000052020000}"/>
    <cellStyle name="Normal 2 11 2" xfId="596" xr:uid="{00000000-0005-0000-0000-000053020000}"/>
    <cellStyle name="Normal 2 11 2 2" xfId="597" xr:uid="{00000000-0005-0000-0000-000054020000}"/>
    <cellStyle name="Normal 2 11 2 2 2" xfId="598" xr:uid="{00000000-0005-0000-0000-000055020000}"/>
    <cellStyle name="Normal 2 11 2 3" xfId="599" xr:uid="{00000000-0005-0000-0000-000056020000}"/>
    <cellStyle name="Normal 2 11 3" xfId="600" xr:uid="{00000000-0005-0000-0000-000057020000}"/>
    <cellStyle name="Normal 2 11 3 2" xfId="601" xr:uid="{00000000-0005-0000-0000-000058020000}"/>
    <cellStyle name="Normal 2 11 4" xfId="602" xr:uid="{00000000-0005-0000-0000-000059020000}"/>
    <cellStyle name="Normal 2 12" xfId="603" xr:uid="{00000000-0005-0000-0000-00005A020000}"/>
    <cellStyle name="Normal 2 12 2" xfId="604" xr:uid="{00000000-0005-0000-0000-00005B020000}"/>
    <cellStyle name="Normal 2 12 2 2" xfId="605" xr:uid="{00000000-0005-0000-0000-00005C020000}"/>
    <cellStyle name="Normal 2 12 2 2 2" xfId="606" xr:uid="{00000000-0005-0000-0000-00005D020000}"/>
    <cellStyle name="Normal 2 12 2 3" xfId="607" xr:uid="{00000000-0005-0000-0000-00005E020000}"/>
    <cellStyle name="Normal 2 12 3" xfId="608" xr:uid="{00000000-0005-0000-0000-00005F020000}"/>
    <cellStyle name="Normal 2 12 3 2" xfId="609" xr:uid="{00000000-0005-0000-0000-000060020000}"/>
    <cellStyle name="Normal 2 12 4" xfId="610" xr:uid="{00000000-0005-0000-0000-000061020000}"/>
    <cellStyle name="Normal 2 13" xfId="611" xr:uid="{00000000-0005-0000-0000-000062020000}"/>
    <cellStyle name="Normal 2 13 2" xfId="612" xr:uid="{00000000-0005-0000-0000-000063020000}"/>
    <cellStyle name="Normal 2 13 2 2" xfId="613" xr:uid="{00000000-0005-0000-0000-000064020000}"/>
    <cellStyle name="Normal 2 13 2 2 2" xfId="614" xr:uid="{00000000-0005-0000-0000-000065020000}"/>
    <cellStyle name="Normal 2 13 2 3" xfId="615" xr:uid="{00000000-0005-0000-0000-000066020000}"/>
    <cellStyle name="Normal 2 13 3" xfId="616" xr:uid="{00000000-0005-0000-0000-000067020000}"/>
    <cellStyle name="Normal 2 13 3 2" xfId="617" xr:uid="{00000000-0005-0000-0000-000068020000}"/>
    <cellStyle name="Normal 2 13 4" xfId="618" xr:uid="{00000000-0005-0000-0000-000069020000}"/>
    <cellStyle name="Normal 2 14" xfId="619" xr:uid="{00000000-0005-0000-0000-00006A020000}"/>
    <cellStyle name="Normal 2 14 2" xfId="620" xr:uid="{00000000-0005-0000-0000-00006B020000}"/>
    <cellStyle name="Normal 2 14 2 2" xfId="621" xr:uid="{00000000-0005-0000-0000-00006C020000}"/>
    <cellStyle name="Normal 2 14 2 2 2" xfId="622" xr:uid="{00000000-0005-0000-0000-00006D020000}"/>
    <cellStyle name="Normal 2 14 2 3" xfId="623" xr:uid="{00000000-0005-0000-0000-00006E020000}"/>
    <cellStyle name="Normal 2 14 3" xfId="624" xr:uid="{00000000-0005-0000-0000-00006F020000}"/>
    <cellStyle name="Normal 2 14 3 2" xfId="625" xr:uid="{00000000-0005-0000-0000-000070020000}"/>
    <cellStyle name="Normal 2 14 4" xfId="626" xr:uid="{00000000-0005-0000-0000-000071020000}"/>
    <cellStyle name="Normal 2 15" xfId="627" xr:uid="{00000000-0005-0000-0000-000072020000}"/>
    <cellStyle name="Normal 2 15 2" xfId="628" xr:uid="{00000000-0005-0000-0000-000073020000}"/>
    <cellStyle name="Normal 2 15 2 2" xfId="629" xr:uid="{00000000-0005-0000-0000-000074020000}"/>
    <cellStyle name="Normal 2 15 2 2 2" xfId="630" xr:uid="{00000000-0005-0000-0000-000075020000}"/>
    <cellStyle name="Normal 2 15 2 3" xfId="631" xr:uid="{00000000-0005-0000-0000-000076020000}"/>
    <cellStyle name="Normal 2 15 3" xfId="632" xr:uid="{00000000-0005-0000-0000-000077020000}"/>
    <cellStyle name="Normal 2 15 3 2" xfId="633" xr:uid="{00000000-0005-0000-0000-000078020000}"/>
    <cellStyle name="Normal 2 15 4" xfId="634" xr:uid="{00000000-0005-0000-0000-000079020000}"/>
    <cellStyle name="Normal 2 16" xfId="635" xr:uid="{00000000-0005-0000-0000-00007A020000}"/>
    <cellStyle name="Normal 2 16 2" xfId="636" xr:uid="{00000000-0005-0000-0000-00007B020000}"/>
    <cellStyle name="Normal 2 16 2 2" xfId="637" xr:uid="{00000000-0005-0000-0000-00007C020000}"/>
    <cellStyle name="Normal 2 16 2 2 2" xfId="638" xr:uid="{00000000-0005-0000-0000-00007D020000}"/>
    <cellStyle name="Normal 2 16 2 3" xfId="639" xr:uid="{00000000-0005-0000-0000-00007E020000}"/>
    <cellStyle name="Normal 2 16 3" xfId="640" xr:uid="{00000000-0005-0000-0000-00007F020000}"/>
    <cellStyle name="Normal 2 16 3 2" xfId="641" xr:uid="{00000000-0005-0000-0000-000080020000}"/>
    <cellStyle name="Normal 2 16 4" xfId="642" xr:uid="{00000000-0005-0000-0000-000081020000}"/>
    <cellStyle name="Normal 2 17" xfId="643" xr:uid="{00000000-0005-0000-0000-000082020000}"/>
    <cellStyle name="Normal 2 17 2" xfId="644" xr:uid="{00000000-0005-0000-0000-000083020000}"/>
    <cellStyle name="Normal 2 17 2 2" xfId="645" xr:uid="{00000000-0005-0000-0000-000084020000}"/>
    <cellStyle name="Normal 2 17 2 2 2" xfId="646" xr:uid="{00000000-0005-0000-0000-000085020000}"/>
    <cellStyle name="Normal 2 17 2 3" xfId="647" xr:uid="{00000000-0005-0000-0000-000086020000}"/>
    <cellStyle name="Normal 2 17 3" xfId="648" xr:uid="{00000000-0005-0000-0000-000087020000}"/>
    <cellStyle name="Normal 2 17 3 2" xfId="649" xr:uid="{00000000-0005-0000-0000-000088020000}"/>
    <cellStyle name="Normal 2 17 4" xfId="650" xr:uid="{00000000-0005-0000-0000-000089020000}"/>
    <cellStyle name="Normal 2 18" xfId="651" xr:uid="{00000000-0005-0000-0000-00008A020000}"/>
    <cellStyle name="Normal 2 18 2" xfId="652" xr:uid="{00000000-0005-0000-0000-00008B020000}"/>
    <cellStyle name="Normal 2 18 2 2" xfId="653" xr:uid="{00000000-0005-0000-0000-00008C020000}"/>
    <cellStyle name="Normal 2 18 2 2 2" xfId="654" xr:uid="{00000000-0005-0000-0000-00008D020000}"/>
    <cellStyle name="Normal 2 18 2 3" xfId="655" xr:uid="{00000000-0005-0000-0000-00008E020000}"/>
    <cellStyle name="Normal 2 18 3" xfId="656" xr:uid="{00000000-0005-0000-0000-00008F020000}"/>
    <cellStyle name="Normal 2 18 3 2" xfId="657" xr:uid="{00000000-0005-0000-0000-000090020000}"/>
    <cellStyle name="Normal 2 18 4" xfId="658" xr:uid="{00000000-0005-0000-0000-000091020000}"/>
    <cellStyle name="Normal 2 19" xfId="659" xr:uid="{00000000-0005-0000-0000-000092020000}"/>
    <cellStyle name="Normal 2 19 2" xfId="660" xr:uid="{00000000-0005-0000-0000-000093020000}"/>
    <cellStyle name="Normal 2 19 2 2" xfId="661" xr:uid="{00000000-0005-0000-0000-000094020000}"/>
    <cellStyle name="Normal 2 19 2 2 2" xfId="662" xr:uid="{00000000-0005-0000-0000-000095020000}"/>
    <cellStyle name="Normal 2 19 2 3" xfId="663" xr:uid="{00000000-0005-0000-0000-000096020000}"/>
    <cellStyle name="Normal 2 19 3" xfId="664" xr:uid="{00000000-0005-0000-0000-000097020000}"/>
    <cellStyle name="Normal 2 19 3 2" xfId="665" xr:uid="{00000000-0005-0000-0000-000098020000}"/>
    <cellStyle name="Normal 2 19 4" xfId="666" xr:uid="{00000000-0005-0000-0000-000099020000}"/>
    <cellStyle name="Normal 2 2" xfId="8" xr:uid="{00000000-0005-0000-0000-00009A020000}"/>
    <cellStyle name="Normal 2 2 10" xfId="667" xr:uid="{00000000-0005-0000-0000-00009B020000}"/>
    <cellStyle name="Normal 2 2 11" xfId="668" xr:uid="{00000000-0005-0000-0000-00009C020000}"/>
    <cellStyle name="Normal 2 2 12" xfId="669" xr:uid="{00000000-0005-0000-0000-00009D020000}"/>
    <cellStyle name="Normal 2 2 13" xfId="670" xr:uid="{00000000-0005-0000-0000-00009E020000}"/>
    <cellStyle name="Normal 2 2 14" xfId="671" xr:uid="{00000000-0005-0000-0000-00009F020000}"/>
    <cellStyle name="Normal 2 2 15" xfId="672" xr:uid="{00000000-0005-0000-0000-0000A0020000}"/>
    <cellStyle name="Normal 2 2 16" xfId="673" xr:uid="{00000000-0005-0000-0000-0000A1020000}"/>
    <cellStyle name="Normal 2 2 17" xfId="674" xr:uid="{00000000-0005-0000-0000-0000A2020000}"/>
    <cellStyle name="Normal 2 2 18" xfId="675" xr:uid="{00000000-0005-0000-0000-0000A3020000}"/>
    <cellStyle name="Normal 2 2 19" xfId="676" xr:uid="{00000000-0005-0000-0000-0000A4020000}"/>
    <cellStyle name="Normal 2 2 2" xfId="95" xr:uid="{00000000-0005-0000-0000-0000A5020000}"/>
    <cellStyle name="Normal 2 2 2 10" xfId="678" xr:uid="{00000000-0005-0000-0000-0000A6020000}"/>
    <cellStyle name="Normal 2 2 2 11" xfId="679" xr:uid="{00000000-0005-0000-0000-0000A7020000}"/>
    <cellStyle name="Normal 2 2 2 12" xfId="680" xr:uid="{00000000-0005-0000-0000-0000A8020000}"/>
    <cellStyle name="Normal 2 2 2 13" xfId="681" xr:uid="{00000000-0005-0000-0000-0000A9020000}"/>
    <cellStyle name="Normal 2 2 2 14" xfId="682" xr:uid="{00000000-0005-0000-0000-0000AA020000}"/>
    <cellStyle name="Normal 2 2 2 15" xfId="683" xr:uid="{00000000-0005-0000-0000-0000AB020000}"/>
    <cellStyle name="Normal 2 2 2 16" xfId="684" xr:uid="{00000000-0005-0000-0000-0000AC020000}"/>
    <cellStyle name="Normal 2 2 2 17" xfId="685" xr:uid="{00000000-0005-0000-0000-0000AD020000}"/>
    <cellStyle name="Normal 2 2 2 18" xfId="686" xr:uid="{00000000-0005-0000-0000-0000AE020000}"/>
    <cellStyle name="Normal 2 2 2 19" xfId="687" xr:uid="{00000000-0005-0000-0000-0000AF020000}"/>
    <cellStyle name="Normal 2 2 2 2" xfId="688" xr:uid="{00000000-0005-0000-0000-0000B0020000}"/>
    <cellStyle name="Normal 2 2 2 2 2" xfId="689" xr:uid="{00000000-0005-0000-0000-0000B1020000}"/>
    <cellStyle name="Normal 2 2 2 2 2 2" xfId="690" xr:uid="{00000000-0005-0000-0000-0000B2020000}"/>
    <cellStyle name="Normal 2 2 2 2 3" xfId="691" xr:uid="{00000000-0005-0000-0000-0000B3020000}"/>
    <cellStyle name="Normal 2 2 2 2 4" xfId="692" xr:uid="{00000000-0005-0000-0000-0000B4020000}"/>
    <cellStyle name="Normal 2 2 2 2 5" xfId="693" xr:uid="{00000000-0005-0000-0000-0000B5020000}"/>
    <cellStyle name="Normal 2 2 2 2 6" xfId="694" xr:uid="{00000000-0005-0000-0000-0000B6020000}"/>
    <cellStyle name="Normal 2 2 2 20" xfId="695" xr:uid="{00000000-0005-0000-0000-0000B7020000}"/>
    <cellStyle name="Normal 2 2 2 21" xfId="696" xr:uid="{00000000-0005-0000-0000-0000B8020000}"/>
    <cellStyle name="Normal 2 2 2 21 2" xfId="697" xr:uid="{00000000-0005-0000-0000-0000B9020000}"/>
    <cellStyle name="Normal 2 2 2 21 3" xfId="698" xr:uid="{00000000-0005-0000-0000-0000BA020000}"/>
    <cellStyle name="Normal 2 2 2 21 3 2" xfId="699" xr:uid="{00000000-0005-0000-0000-0000BB020000}"/>
    <cellStyle name="Normal 2 2 2 21 4" xfId="700" xr:uid="{00000000-0005-0000-0000-0000BC020000}"/>
    <cellStyle name="Normal 2 2 2 22" xfId="701" xr:uid="{00000000-0005-0000-0000-0000BD020000}"/>
    <cellStyle name="Normal 2 2 2 23" xfId="702" xr:uid="{00000000-0005-0000-0000-0000BE020000}"/>
    <cellStyle name="Normal 2 2 2 24" xfId="703" xr:uid="{00000000-0005-0000-0000-0000BF020000}"/>
    <cellStyle name="Normal 2 2 2 25" xfId="677" xr:uid="{00000000-0005-0000-0000-0000C0020000}"/>
    <cellStyle name="Normal 2 2 2 3" xfId="704" xr:uid="{00000000-0005-0000-0000-0000C1020000}"/>
    <cellStyle name="Normal 2 2 2 4" xfId="705" xr:uid="{00000000-0005-0000-0000-0000C2020000}"/>
    <cellStyle name="Normal 2 2 2 5" xfId="706" xr:uid="{00000000-0005-0000-0000-0000C3020000}"/>
    <cellStyle name="Normal 2 2 2 6" xfId="707" xr:uid="{00000000-0005-0000-0000-0000C4020000}"/>
    <cellStyle name="Normal 2 2 2 7" xfId="708" xr:uid="{00000000-0005-0000-0000-0000C5020000}"/>
    <cellStyle name="Normal 2 2 2 8" xfId="709" xr:uid="{00000000-0005-0000-0000-0000C6020000}"/>
    <cellStyle name="Normal 2 2 2 9" xfId="710" xr:uid="{00000000-0005-0000-0000-0000C7020000}"/>
    <cellStyle name="Normal 2 2 20" xfId="711" xr:uid="{00000000-0005-0000-0000-0000C8020000}"/>
    <cellStyle name="Normal 2 2 21" xfId="712" xr:uid="{00000000-0005-0000-0000-0000C9020000}"/>
    <cellStyle name="Normal 2 2 21 2" xfId="713" xr:uid="{00000000-0005-0000-0000-0000CA020000}"/>
    <cellStyle name="Normal 2 2 21 2 2" xfId="714" xr:uid="{00000000-0005-0000-0000-0000CB020000}"/>
    <cellStyle name="Normal 2 2 21 2 2 2" xfId="715" xr:uid="{00000000-0005-0000-0000-0000CC020000}"/>
    <cellStyle name="Normal 2 2 21 2 3" xfId="716" xr:uid="{00000000-0005-0000-0000-0000CD020000}"/>
    <cellStyle name="Normal 2 2 22" xfId="717" xr:uid="{00000000-0005-0000-0000-0000CE020000}"/>
    <cellStyle name="Normal 2 2 22 2" xfId="718" xr:uid="{00000000-0005-0000-0000-0000CF020000}"/>
    <cellStyle name="Normal 2 2 22 2 2" xfId="719" xr:uid="{00000000-0005-0000-0000-0000D0020000}"/>
    <cellStyle name="Normal 2 2 22 3" xfId="720" xr:uid="{00000000-0005-0000-0000-0000D1020000}"/>
    <cellStyle name="Normal 2 2 23" xfId="721" xr:uid="{00000000-0005-0000-0000-0000D2020000}"/>
    <cellStyle name="Normal 2 2 23 2" xfId="722" xr:uid="{00000000-0005-0000-0000-0000D3020000}"/>
    <cellStyle name="Normal 2 2 23 2 2" xfId="723" xr:uid="{00000000-0005-0000-0000-0000D4020000}"/>
    <cellStyle name="Normal 2 2 23 3" xfId="724" xr:uid="{00000000-0005-0000-0000-0000D5020000}"/>
    <cellStyle name="Normal 2 2 24" xfId="725" xr:uid="{00000000-0005-0000-0000-0000D6020000}"/>
    <cellStyle name="Normal 2 2 24 2" xfId="726" xr:uid="{00000000-0005-0000-0000-0000D7020000}"/>
    <cellStyle name="Normal 2 2 24 2 2" xfId="727" xr:uid="{00000000-0005-0000-0000-0000D8020000}"/>
    <cellStyle name="Normal 2 2 24 3" xfId="728" xr:uid="{00000000-0005-0000-0000-0000D9020000}"/>
    <cellStyle name="Normal 2 2 25" xfId="729" xr:uid="{00000000-0005-0000-0000-0000DA020000}"/>
    <cellStyle name="Normal 2 2 26" xfId="730" xr:uid="{00000000-0005-0000-0000-0000DB020000}"/>
    <cellStyle name="Normal 2 2 27" xfId="731" xr:uid="{00000000-0005-0000-0000-0000DC020000}"/>
    <cellStyle name="Normal 2 2 28" xfId="732" xr:uid="{00000000-0005-0000-0000-0000DD020000}"/>
    <cellStyle name="Normal 2 2 28 2" xfId="733" xr:uid="{00000000-0005-0000-0000-0000DE020000}"/>
    <cellStyle name="Normal 2 2 29" xfId="734" xr:uid="{00000000-0005-0000-0000-0000DF020000}"/>
    <cellStyle name="Normal 2 2 3" xfId="735" xr:uid="{00000000-0005-0000-0000-0000E0020000}"/>
    <cellStyle name="Normal 2 2 3 2" xfId="736" xr:uid="{00000000-0005-0000-0000-0000E1020000}"/>
    <cellStyle name="Normal 2 2 3 3" xfId="737" xr:uid="{00000000-0005-0000-0000-0000E2020000}"/>
    <cellStyle name="Normal 2 2 4" xfId="738" xr:uid="{00000000-0005-0000-0000-0000E3020000}"/>
    <cellStyle name="Normal 2 2 5" xfId="739" xr:uid="{00000000-0005-0000-0000-0000E4020000}"/>
    <cellStyle name="Normal 2 2 6" xfId="740" xr:uid="{00000000-0005-0000-0000-0000E5020000}"/>
    <cellStyle name="Normal 2 2 7" xfId="741" xr:uid="{00000000-0005-0000-0000-0000E6020000}"/>
    <cellStyle name="Normal 2 2 8" xfId="742" xr:uid="{00000000-0005-0000-0000-0000E7020000}"/>
    <cellStyle name="Normal 2 2 9" xfId="743" xr:uid="{00000000-0005-0000-0000-0000E8020000}"/>
    <cellStyle name="Normal 2 2_Max BUPA - Deferred Tax Workings" xfId="744" xr:uid="{00000000-0005-0000-0000-0000E9020000}"/>
    <cellStyle name="Normal 2 20" xfId="745" xr:uid="{00000000-0005-0000-0000-0000EA020000}"/>
    <cellStyle name="Normal 2 20 2" xfId="746" xr:uid="{00000000-0005-0000-0000-0000EB020000}"/>
    <cellStyle name="Normal 2 20 2 2" xfId="747" xr:uid="{00000000-0005-0000-0000-0000EC020000}"/>
    <cellStyle name="Normal 2 20 2 2 2" xfId="748" xr:uid="{00000000-0005-0000-0000-0000ED020000}"/>
    <cellStyle name="Normal 2 20 2 3" xfId="749" xr:uid="{00000000-0005-0000-0000-0000EE020000}"/>
    <cellStyle name="Normal 2 20 3" xfId="750" xr:uid="{00000000-0005-0000-0000-0000EF020000}"/>
    <cellStyle name="Normal 2 20 3 2" xfId="751" xr:uid="{00000000-0005-0000-0000-0000F0020000}"/>
    <cellStyle name="Normal 2 20 4" xfId="752" xr:uid="{00000000-0005-0000-0000-0000F1020000}"/>
    <cellStyle name="Normal 2 21" xfId="753" xr:uid="{00000000-0005-0000-0000-0000F2020000}"/>
    <cellStyle name="Normal 2 21 2" xfId="754" xr:uid="{00000000-0005-0000-0000-0000F3020000}"/>
    <cellStyle name="Normal 2 21 2 2" xfId="755" xr:uid="{00000000-0005-0000-0000-0000F4020000}"/>
    <cellStyle name="Normal 2 21 2 2 2" xfId="756" xr:uid="{00000000-0005-0000-0000-0000F5020000}"/>
    <cellStyle name="Normal 2 21 2 3" xfId="757" xr:uid="{00000000-0005-0000-0000-0000F6020000}"/>
    <cellStyle name="Normal 2 21 3" xfId="758" xr:uid="{00000000-0005-0000-0000-0000F7020000}"/>
    <cellStyle name="Normal 2 21 3 2" xfId="759" xr:uid="{00000000-0005-0000-0000-0000F8020000}"/>
    <cellStyle name="Normal 2 21 4" xfId="760" xr:uid="{00000000-0005-0000-0000-0000F9020000}"/>
    <cellStyle name="Normal 2 22" xfId="761" xr:uid="{00000000-0005-0000-0000-0000FA020000}"/>
    <cellStyle name="Normal 2 22 2" xfId="762" xr:uid="{00000000-0005-0000-0000-0000FB020000}"/>
    <cellStyle name="Normal 2 22 2 2" xfId="763" xr:uid="{00000000-0005-0000-0000-0000FC020000}"/>
    <cellStyle name="Normal 2 22 2 2 2" xfId="764" xr:uid="{00000000-0005-0000-0000-0000FD020000}"/>
    <cellStyle name="Normal 2 22 2 3" xfId="765" xr:uid="{00000000-0005-0000-0000-0000FE020000}"/>
    <cellStyle name="Normal 2 22 3" xfId="766" xr:uid="{00000000-0005-0000-0000-0000FF020000}"/>
    <cellStyle name="Normal 2 22 3 2" xfId="767" xr:uid="{00000000-0005-0000-0000-000000030000}"/>
    <cellStyle name="Normal 2 22 4" xfId="768" xr:uid="{00000000-0005-0000-0000-000001030000}"/>
    <cellStyle name="Normal 2 23" xfId="769" xr:uid="{00000000-0005-0000-0000-000002030000}"/>
    <cellStyle name="Normal 2 23 2" xfId="770" xr:uid="{00000000-0005-0000-0000-000003030000}"/>
    <cellStyle name="Normal 2 23 2 2" xfId="771" xr:uid="{00000000-0005-0000-0000-000004030000}"/>
    <cellStyle name="Normal 2 23 2 2 2" xfId="772" xr:uid="{00000000-0005-0000-0000-000005030000}"/>
    <cellStyle name="Normal 2 23 2 3" xfId="773" xr:uid="{00000000-0005-0000-0000-000006030000}"/>
    <cellStyle name="Normal 2 23 3" xfId="774" xr:uid="{00000000-0005-0000-0000-000007030000}"/>
    <cellStyle name="Normal 2 23 3 2" xfId="775" xr:uid="{00000000-0005-0000-0000-000008030000}"/>
    <cellStyle name="Normal 2 23 4" xfId="776" xr:uid="{00000000-0005-0000-0000-000009030000}"/>
    <cellStyle name="Normal 2 24" xfId="777" xr:uid="{00000000-0005-0000-0000-00000A030000}"/>
    <cellStyle name="Normal 2 24 2" xfId="778" xr:uid="{00000000-0005-0000-0000-00000B030000}"/>
    <cellStyle name="Normal 2 24 2 2" xfId="779" xr:uid="{00000000-0005-0000-0000-00000C030000}"/>
    <cellStyle name="Normal 2 24 2 2 2" xfId="780" xr:uid="{00000000-0005-0000-0000-00000D030000}"/>
    <cellStyle name="Normal 2 24 2 3" xfId="781" xr:uid="{00000000-0005-0000-0000-00000E030000}"/>
    <cellStyle name="Normal 2 24 3" xfId="782" xr:uid="{00000000-0005-0000-0000-00000F030000}"/>
    <cellStyle name="Normal 2 24 3 2" xfId="783" xr:uid="{00000000-0005-0000-0000-000010030000}"/>
    <cellStyle name="Normal 2 24 4" xfId="784" xr:uid="{00000000-0005-0000-0000-000011030000}"/>
    <cellStyle name="Normal 2 25" xfId="785" xr:uid="{00000000-0005-0000-0000-000012030000}"/>
    <cellStyle name="Normal 2 26" xfId="786" xr:uid="{00000000-0005-0000-0000-000013030000}"/>
    <cellStyle name="Normal 2 27" xfId="787" xr:uid="{00000000-0005-0000-0000-000014030000}"/>
    <cellStyle name="Normal 2 28" xfId="788" xr:uid="{00000000-0005-0000-0000-000015030000}"/>
    <cellStyle name="Normal 2 29" xfId="789" xr:uid="{00000000-0005-0000-0000-000016030000}"/>
    <cellStyle name="Normal 2 3" xfId="96" xr:uid="{00000000-0005-0000-0000-000017030000}"/>
    <cellStyle name="Normal 2 3 2" xfId="97" xr:uid="{00000000-0005-0000-0000-000018030000}"/>
    <cellStyle name="Normal 2 3 2 2" xfId="792" xr:uid="{00000000-0005-0000-0000-000019030000}"/>
    <cellStyle name="Normal 2 3 2 2 2" xfId="793" xr:uid="{00000000-0005-0000-0000-00001A030000}"/>
    <cellStyle name="Normal 2 3 2 3" xfId="794" xr:uid="{00000000-0005-0000-0000-00001B030000}"/>
    <cellStyle name="Normal 2 3 2 4" xfId="791" xr:uid="{00000000-0005-0000-0000-00001C030000}"/>
    <cellStyle name="Normal 2 3 3" xfId="795" xr:uid="{00000000-0005-0000-0000-00001D030000}"/>
    <cellStyle name="Normal 2 3 3 2" xfId="796" xr:uid="{00000000-0005-0000-0000-00001E030000}"/>
    <cellStyle name="Normal 2 3 3 2 2" xfId="797" xr:uid="{00000000-0005-0000-0000-00001F030000}"/>
    <cellStyle name="Normal 2 3 3 3" xfId="798" xr:uid="{00000000-0005-0000-0000-000020030000}"/>
    <cellStyle name="Normal 2 3 4" xfId="799" xr:uid="{00000000-0005-0000-0000-000021030000}"/>
    <cellStyle name="Normal 2 3 4 2" xfId="800" xr:uid="{00000000-0005-0000-0000-000022030000}"/>
    <cellStyle name="Normal 2 3 4 2 2" xfId="801" xr:uid="{00000000-0005-0000-0000-000023030000}"/>
    <cellStyle name="Normal 2 3 4 3" xfId="802" xr:uid="{00000000-0005-0000-0000-000024030000}"/>
    <cellStyle name="Normal 2 3 5" xfId="790" xr:uid="{00000000-0005-0000-0000-000025030000}"/>
    <cellStyle name="Normal 2 30" xfId="803" xr:uid="{00000000-0005-0000-0000-000026030000}"/>
    <cellStyle name="Normal 2 31" xfId="804" xr:uid="{00000000-0005-0000-0000-000027030000}"/>
    <cellStyle name="Normal 2 32" xfId="586" xr:uid="{00000000-0005-0000-0000-000028030000}"/>
    <cellStyle name="Normal 2 4" xfId="98" xr:uid="{00000000-0005-0000-0000-000029030000}"/>
    <cellStyle name="Normal 2 4 2" xfId="806" xr:uid="{00000000-0005-0000-0000-00002A030000}"/>
    <cellStyle name="Normal 2 4 2 2" xfId="807" xr:uid="{00000000-0005-0000-0000-00002B030000}"/>
    <cellStyle name="Normal 2 4 2 2 2" xfId="808" xr:uid="{00000000-0005-0000-0000-00002C030000}"/>
    <cellStyle name="Normal 2 4 2 3" xfId="809" xr:uid="{00000000-0005-0000-0000-00002D030000}"/>
    <cellStyle name="Normal 2 4 3" xfId="810" xr:uid="{00000000-0005-0000-0000-00002E030000}"/>
    <cellStyle name="Normal 2 4 3 2" xfId="811" xr:uid="{00000000-0005-0000-0000-00002F030000}"/>
    <cellStyle name="Normal 2 4 4" xfId="812" xr:uid="{00000000-0005-0000-0000-000030030000}"/>
    <cellStyle name="Normal 2 4 5" xfId="805" xr:uid="{00000000-0005-0000-0000-000031030000}"/>
    <cellStyle name="Normal 2 5" xfId="99" xr:uid="{00000000-0005-0000-0000-000032030000}"/>
    <cellStyle name="Normal 2 5 2" xfId="813" xr:uid="{00000000-0005-0000-0000-000033030000}"/>
    <cellStyle name="Normal 2 6" xfId="100" xr:uid="{00000000-0005-0000-0000-000034030000}"/>
    <cellStyle name="Normal 2 6 2" xfId="815" xr:uid="{00000000-0005-0000-0000-000035030000}"/>
    <cellStyle name="Normal 2 6 2 2" xfId="816" xr:uid="{00000000-0005-0000-0000-000036030000}"/>
    <cellStyle name="Normal 2 6 2 2 2" xfId="817" xr:uid="{00000000-0005-0000-0000-000037030000}"/>
    <cellStyle name="Normal 2 6 2 3" xfId="818" xr:uid="{00000000-0005-0000-0000-000038030000}"/>
    <cellStyle name="Normal 2 6 3" xfId="819" xr:uid="{00000000-0005-0000-0000-000039030000}"/>
    <cellStyle name="Normal 2 6 3 2" xfId="820" xr:uid="{00000000-0005-0000-0000-00003A030000}"/>
    <cellStyle name="Normal 2 6 4" xfId="821" xr:uid="{00000000-0005-0000-0000-00003B030000}"/>
    <cellStyle name="Normal 2 6 5" xfId="814" xr:uid="{00000000-0005-0000-0000-00003C030000}"/>
    <cellStyle name="Normal 2 7" xfId="101" xr:uid="{00000000-0005-0000-0000-00003D030000}"/>
    <cellStyle name="Normal 2 7 2" xfId="823" xr:uid="{00000000-0005-0000-0000-00003E030000}"/>
    <cellStyle name="Normal 2 7 2 2" xfId="824" xr:uid="{00000000-0005-0000-0000-00003F030000}"/>
    <cellStyle name="Normal 2 7 2 2 2" xfId="825" xr:uid="{00000000-0005-0000-0000-000040030000}"/>
    <cellStyle name="Normal 2 7 2 3" xfId="826" xr:uid="{00000000-0005-0000-0000-000041030000}"/>
    <cellStyle name="Normal 2 7 3" xfId="827" xr:uid="{00000000-0005-0000-0000-000042030000}"/>
    <cellStyle name="Normal 2 7 3 2" xfId="828" xr:uid="{00000000-0005-0000-0000-000043030000}"/>
    <cellStyle name="Normal 2 7 4" xfId="829" xr:uid="{00000000-0005-0000-0000-000044030000}"/>
    <cellStyle name="Normal 2 7 5" xfId="822" xr:uid="{00000000-0005-0000-0000-000045030000}"/>
    <cellStyle name="Normal 2 8" xfId="102" xr:uid="{00000000-0005-0000-0000-000046030000}"/>
    <cellStyle name="Normal 2 8 2" xfId="831" xr:uid="{00000000-0005-0000-0000-000047030000}"/>
    <cellStyle name="Normal 2 8 2 2" xfId="832" xr:uid="{00000000-0005-0000-0000-000048030000}"/>
    <cellStyle name="Normal 2 8 2 2 2" xfId="833" xr:uid="{00000000-0005-0000-0000-000049030000}"/>
    <cellStyle name="Normal 2 8 2 3" xfId="834" xr:uid="{00000000-0005-0000-0000-00004A030000}"/>
    <cellStyle name="Normal 2 8 3" xfId="835" xr:uid="{00000000-0005-0000-0000-00004B030000}"/>
    <cellStyle name="Normal 2 8 3 2" xfId="836" xr:uid="{00000000-0005-0000-0000-00004C030000}"/>
    <cellStyle name="Normal 2 8 4" xfId="837" xr:uid="{00000000-0005-0000-0000-00004D030000}"/>
    <cellStyle name="Normal 2 8 5" xfId="830" xr:uid="{00000000-0005-0000-0000-00004E030000}"/>
    <cellStyle name="Normal 2 9" xfId="103" xr:uid="{00000000-0005-0000-0000-00004F030000}"/>
    <cellStyle name="Normal 2 9 2" xfId="839" xr:uid="{00000000-0005-0000-0000-000050030000}"/>
    <cellStyle name="Normal 2 9 2 2" xfId="840" xr:uid="{00000000-0005-0000-0000-000051030000}"/>
    <cellStyle name="Normal 2 9 2 2 2" xfId="841" xr:uid="{00000000-0005-0000-0000-000052030000}"/>
    <cellStyle name="Normal 2 9 2 3" xfId="842" xr:uid="{00000000-0005-0000-0000-000053030000}"/>
    <cellStyle name="Normal 2 9 3" xfId="843" xr:uid="{00000000-0005-0000-0000-000054030000}"/>
    <cellStyle name="Normal 2 9 3 2" xfId="844" xr:uid="{00000000-0005-0000-0000-000055030000}"/>
    <cellStyle name="Normal 2 9 4" xfId="845" xr:uid="{00000000-0005-0000-0000-000056030000}"/>
    <cellStyle name="Normal 2 9 5" xfId="838" xr:uid="{00000000-0005-0000-0000-000057030000}"/>
    <cellStyle name="Normal 2_Addtional disclosures" xfId="846" xr:uid="{00000000-0005-0000-0000-000058030000}"/>
    <cellStyle name="Normal 20" xfId="847" xr:uid="{00000000-0005-0000-0000-000059030000}"/>
    <cellStyle name="Normal 21" xfId="848" xr:uid="{00000000-0005-0000-0000-00005A030000}"/>
    <cellStyle name="Normal 21 2" xfId="849" xr:uid="{00000000-0005-0000-0000-00005B030000}"/>
    <cellStyle name="Normal 21 2 2" xfId="850" xr:uid="{00000000-0005-0000-0000-00005C030000}"/>
    <cellStyle name="Normal 21 2 2 2" xfId="851" xr:uid="{00000000-0005-0000-0000-00005D030000}"/>
    <cellStyle name="Normal 21 2 3" xfId="852" xr:uid="{00000000-0005-0000-0000-00005E030000}"/>
    <cellStyle name="Normal 21 3" xfId="853" xr:uid="{00000000-0005-0000-0000-00005F030000}"/>
    <cellStyle name="Normal 21 3 2" xfId="854" xr:uid="{00000000-0005-0000-0000-000060030000}"/>
    <cellStyle name="Normal 21 4" xfId="855" xr:uid="{00000000-0005-0000-0000-000061030000}"/>
    <cellStyle name="Normal 22" xfId="856" xr:uid="{00000000-0005-0000-0000-000062030000}"/>
    <cellStyle name="Normal 22 2" xfId="857" xr:uid="{00000000-0005-0000-0000-000063030000}"/>
    <cellStyle name="Normal 22 2 2" xfId="858" xr:uid="{00000000-0005-0000-0000-000064030000}"/>
    <cellStyle name="Normal 22 2 2 2" xfId="859" xr:uid="{00000000-0005-0000-0000-000065030000}"/>
    <cellStyle name="Normal 22 2 3" xfId="860" xr:uid="{00000000-0005-0000-0000-000066030000}"/>
    <cellStyle name="Normal 22 3" xfId="861" xr:uid="{00000000-0005-0000-0000-000067030000}"/>
    <cellStyle name="Normal 22 3 2" xfId="862" xr:uid="{00000000-0005-0000-0000-000068030000}"/>
    <cellStyle name="Normal 22 4" xfId="863" xr:uid="{00000000-0005-0000-0000-000069030000}"/>
    <cellStyle name="Normal 23" xfId="864" xr:uid="{00000000-0005-0000-0000-00006A030000}"/>
    <cellStyle name="Normal 23 2" xfId="865" xr:uid="{00000000-0005-0000-0000-00006B030000}"/>
    <cellStyle name="Normal 23 2 2" xfId="866" xr:uid="{00000000-0005-0000-0000-00006C030000}"/>
    <cellStyle name="Normal 23 2 2 2" xfId="867" xr:uid="{00000000-0005-0000-0000-00006D030000}"/>
    <cellStyle name="Normal 23 2 3" xfId="868" xr:uid="{00000000-0005-0000-0000-00006E030000}"/>
    <cellStyle name="Normal 23 3" xfId="869" xr:uid="{00000000-0005-0000-0000-00006F030000}"/>
    <cellStyle name="Normal 23 3 2" xfId="870" xr:uid="{00000000-0005-0000-0000-000070030000}"/>
    <cellStyle name="Normal 23 4" xfId="871" xr:uid="{00000000-0005-0000-0000-000071030000}"/>
    <cellStyle name="Normal 24" xfId="872" xr:uid="{00000000-0005-0000-0000-000072030000}"/>
    <cellStyle name="Normal 24 2" xfId="873" xr:uid="{00000000-0005-0000-0000-000073030000}"/>
    <cellStyle name="Normal 24 2 2" xfId="874" xr:uid="{00000000-0005-0000-0000-000074030000}"/>
    <cellStyle name="Normal 24 2 2 2" xfId="875" xr:uid="{00000000-0005-0000-0000-000075030000}"/>
    <cellStyle name="Normal 24 2 3" xfId="876" xr:uid="{00000000-0005-0000-0000-000076030000}"/>
    <cellStyle name="Normal 24 3" xfId="877" xr:uid="{00000000-0005-0000-0000-000077030000}"/>
    <cellStyle name="Normal 24 3 2" xfId="878" xr:uid="{00000000-0005-0000-0000-000078030000}"/>
    <cellStyle name="Normal 24 4" xfId="879" xr:uid="{00000000-0005-0000-0000-000079030000}"/>
    <cellStyle name="Normal 25" xfId="880" xr:uid="{00000000-0005-0000-0000-00007A030000}"/>
    <cellStyle name="Normal 25 2" xfId="881" xr:uid="{00000000-0005-0000-0000-00007B030000}"/>
    <cellStyle name="Normal 25 2 2" xfId="882" xr:uid="{00000000-0005-0000-0000-00007C030000}"/>
    <cellStyle name="Normal 25 2 2 2" xfId="883" xr:uid="{00000000-0005-0000-0000-00007D030000}"/>
    <cellStyle name="Normal 25 2 3" xfId="884" xr:uid="{00000000-0005-0000-0000-00007E030000}"/>
    <cellStyle name="Normal 25 3" xfId="885" xr:uid="{00000000-0005-0000-0000-00007F030000}"/>
    <cellStyle name="Normal 25 3 2" xfId="886" xr:uid="{00000000-0005-0000-0000-000080030000}"/>
    <cellStyle name="Normal 25 4" xfId="887" xr:uid="{00000000-0005-0000-0000-000081030000}"/>
    <cellStyle name="Normal 26" xfId="888" xr:uid="{00000000-0005-0000-0000-000082030000}"/>
    <cellStyle name="Normal 26 2" xfId="889" xr:uid="{00000000-0005-0000-0000-000083030000}"/>
    <cellStyle name="Normal 26 2 2" xfId="890" xr:uid="{00000000-0005-0000-0000-000084030000}"/>
    <cellStyle name="Normal 26 2 2 2" xfId="891" xr:uid="{00000000-0005-0000-0000-000085030000}"/>
    <cellStyle name="Normal 26 2 3" xfId="892" xr:uid="{00000000-0005-0000-0000-000086030000}"/>
    <cellStyle name="Normal 26 3" xfId="893" xr:uid="{00000000-0005-0000-0000-000087030000}"/>
    <cellStyle name="Normal 26 3 2" xfId="894" xr:uid="{00000000-0005-0000-0000-000088030000}"/>
    <cellStyle name="Normal 26 4" xfId="895" xr:uid="{00000000-0005-0000-0000-000089030000}"/>
    <cellStyle name="Normal 27" xfId="896" xr:uid="{00000000-0005-0000-0000-00008A030000}"/>
    <cellStyle name="Normal 27 2" xfId="897" xr:uid="{00000000-0005-0000-0000-00008B030000}"/>
    <cellStyle name="Normal 27 2 2" xfId="898" xr:uid="{00000000-0005-0000-0000-00008C030000}"/>
    <cellStyle name="Normal 27 3" xfId="899" xr:uid="{00000000-0005-0000-0000-00008D030000}"/>
    <cellStyle name="Normal 28" xfId="900" xr:uid="{00000000-0005-0000-0000-00008E030000}"/>
    <cellStyle name="Normal 28 2" xfId="901" xr:uid="{00000000-0005-0000-0000-00008F030000}"/>
    <cellStyle name="Normal 28 2 2" xfId="902" xr:uid="{00000000-0005-0000-0000-000090030000}"/>
    <cellStyle name="Normal 28 3" xfId="903" xr:uid="{00000000-0005-0000-0000-000091030000}"/>
    <cellStyle name="Normal 28 4" xfId="904" xr:uid="{00000000-0005-0000-0000-000092030000}"/>
    <cellStyle name="Normal 29" xfId="905" xr:uid="{00000000-0005-0000-0000-000093030000}"/>
    <cellStyle name="Normal 29 2" xfId="906" xr:uid="{00000000-0005-0000-0000-000094030000}"/>
    <cellStyle name="Normal 29 2 2" xfId="907" xr:uid="{00000000-0005-0000-0000-000095030000}"/>
    <cellStyle name="Normal 29 2 2 2" xfId="908" xr:uid="{00000000-0005-0000-0000-000096030000}"/>
    <cellStyle name="Normal 29 2 3" xfId="909" xr:uid="{00000000-0005-0000-0000-000097030000}"/>
    <cellStyle name="Normal 29 3" xfId="910" xr:uid="{00000000-0005-0000-0000-000098030000}"/>
    <cellStyle name="Normal 29 3 2" xfId="911" xr:uid="{00000000-0005-0000-0000-000099030000}"/>
    <cellStyle name="Normal 29 4" xfId="912" xr:uid="{00000000-0005-0000-0000-00009A030000}"/>
    <cellStyle name="Normal 3" xfId="13" xr:uid="{00000000-0005-0000-0000-00009B030000}"/>
    <cellStyle name="Normal 3 10" xfId="914" xr:uid="{00000000-0005-0000-0000-00009C030000}"/>
    <cellStyle name="Normal 3 11" xfId="915" xr:uid="{00000000-0005-0000-0000-00009D030000}"/>
    <cellStyle name="Normal 3 12" xfId="916" xr:uid="{00000000-0005-0000-0000-00009E030000}"/>
    <cellStyle name="Normal 3 13" xfId="917" xr:uid="{00000000-0005-0000-0000-00009F030000}"/>
    <cellStyle name="Normal 3 13 2" xfId="918" xr:uid="{00000000-0005-0000-0000-0000A0030000}"/>
    <cellStyle name="Normal 3 14" xfId="919" xr:uid="{00000000-0005-0000-0000-0000A1030000}"/>
    <cellStyle name="Normal 3 15" xfId="913" xr:uid="{00000000-0005-0000-0000-0000A2030000}"/>
    <cellStyle name="Normal 3 2" xfId="104" xr:uid="{00000000-0005-0000-0000-0000A3030000}"/>
    <cellStyle name="Normal 3 2 2" xfId="921" xr:uid="{00000000-0005-0000-0000-0000A4030000}"/>
    <cellStyle name="Normal 3 2 2 2" xfId="922" xr:uid="{00000000-0005-0000-0000-0000A5030000}"/>
    <cellStyle name="Normal 3 2 2 3" xfId="923" xr:uid="{00000000-0005-0000-0000-0000A6030000}"/>
    <cellStyle name="Normal 3 2 2 4" xfId="924" xr:uid="{00000000-0005-0000-0000-0000A7030000}"/>
    <cellStyle name="Normal 3 2 3" xfId="925" xr:uid="{00000000-0005-0000-0000-0000A8030000}"/>
    <cellStyle name="Normal 3 2 4" xfId="926" xr:uid="{00000000-0005-0000-0000-0000A9030000}"/>
    <cellStyle name="Normal 3 2 5" xfId="927" xr:uid="{00000000-0005-0000-0000-0000AA030000}"/>
    <cellStyle name="Normal 3 2 6" xfId="920" xr:uid="{00000000-0005-0000-0000-0000AB030000}"/>
    <cellStyle name="Normal 3 3" xfId="105" xr:uid="{00000000-0005-0000-0000-0000AC030000}"/>
    <cellStyle name="Normal 3 3 2" xfId="928" xr:uid="{00000000-0005-0000-0000-0000AD030000}"/>
    <cellStyle name="Normal 3 4" xfId="106" xr:uid="{00000000-0005-0000-0000-0000AE030000}"/>
    <cellStyle name="Normal 3 4 2" xfId="929" xr:uid="{00000000-0005-0000-0000-0000AF030000}"/>
    <cellStyle name="Normal 3 5" xfId="107" xr:uid="{00000000-0005-0000-0000-0000B0030000}"/>
    <cellStyle name="Normal 3 5 2" xfId="930" xr:uid="{00000000-0005-0000-0000-0000B1030000}"/>
    <cellStyle name="Normal 3 6" xfId="108" xr:uid="{00000000-0005-0000-0000-0000B2030000}"/>
    <cellStyle name="Normal 3 6 2" xfId="931" xr:uid="{00000000-0005-0000-0000-0000B3030000}"/>
    <cellStyle name="Normal 3 7" xfId="109" xr:uid="{00000000-0005-0000-0000-0000B4030000}"/>
    <cellStyle name="Normal 3 7 2" xfId="932" xr:uid="{00000000-0005-0000-0000-0000B5030000}"/>
    <cellStyle name="Normal 3 8" xfId="110" xr:uid="{00000000-0005-0000-0000-0000B6030000}"/>
    <cellStyle name="Normal 3 8 2" xfId="933" xr:uid="{00000000-0005-0000-0000-0000B7030000}"/>
    <cellStyle name="Normal 3 9" xfId="934" xr:uid="{00000000-0005-0000-0000-0000B8030000}"/>
    <cellStyle name="Normal 3 9 2" xfId="935" xr:uid="{00000000-0005-0000-0000-0000B9030000}"/>
    <cellStyle name="Normal 3 9 2 2" xfId="936" xr:uid="{00000000-0005-0000-0000-0000BA030000}"/>
    <cellStyle name="Normal 3 9 3" xfId="937" xr:uid="{00000000-0005-0000-0000-0000BB030000}"/>
    <cellStyle name="Normal 30" xfId="938" xr:uid="{00000000-0005-0000-0000-0000BC030000}"/>
    <cellStyle name="Normal 30 2" xfId="939" xr:uid="{00000000-0005-0000-0000-0000BD030000}"/>
    <cellStyle name="Normal 30 2 2" xfId="940" xr:uid="{00000000-0005-0000-0000-0000BE030000}"/>
    <cellStyle name="Normal 30 3" xfId="941" xr:uid="{00000000-0005-0000-0000-0000BF030000}"/>
    <cellStyle name="Normal 31" xfId="942" xr:uid="{00000000-0005-0000-0000-0000C0030000}"/>
    <cellStyle name="Normal 31 2" xfId="943" xr:uid="{00000000-0005-0000-0000-0000C1030000}"/>
    <cellStyle name="Normal 31 2 2" xfId="944" xr:uid="{00000000-0005-0000-0000-0000C2030000}"/>
    <cellStyle name="Normal 31 3" xfId="945" xr:uid="{00000000-0005-0000-0000-0000C3030000}"/>
    <cellStyle name="Normal 32" xfId="946" xr:uid="{00000000-0005-0000-0000-0000C4030000}"/>
    <cellStyle name="Normal 32 2" xfId="947" xr:uid="{00000000-0005-0000-0000-0000C5030000}"/>
    <cellStyle name="Normal 32 2 2" xfId="948" xr:uid="{00000000-0005-0000-0000-0000C6030000}"/>
    <cellStyle name="Normal 32 3" xfId="949" xr:uid="{00000000-0005-0000-0000-0000C7030000}"/>
    <cellStyle name="Normal 33" xfId="950" xr:uid="{00000000-0005-0000-0000-0000C8030000}"/>
    <cellStyle name="Normal 33 2" xfId="951" xr:uid="{00000000-0005-0000-0000-0000C9030000}"/>
    <cellStyle name="Normal 33 2 2" xfId="952" xr:uid="{00000000-0005-0000-0000-0000CA030000}"/>
    <cellStyle name="Normal 33 3" xfId="953" xr:uid="{00000000-0005-0000-0000-0000CB030000}"/>
    <cellStyle name="Normal 34" xfId="954" xr:uid="{00000000-0005-0000-0000-0000CC030000}"/>
    <cellStyle name="Normal 34 2" xfId="955" xr:uid="{00000000-0005-0000-0000-0000CD030000}"/>
    <cellStyle name="Normal 34 2 2" xfId="956" xr:uid="{00000000-0005-0000-0000-0000CE030000}"/>
    <cellStyle name="Normal 34 3" xfId="957" xr:uid="{00000000-0005-0000-0000-0000CF030000}"/>
    <cellStyle name="Normal 35" xfId="958" xr:uid="{00000000-0005-0000-0000-0000D0030000}"/>
    <cellStyle name="Normal 36" xfId="959" xr:uid="{00000000-0005-0000-0000-0000D1030000}"/>
    <cellStyle name="Normal 37" xfId="123" xr:uid="{00000000-0005-0000-0000-0000D2030000}"/>
    <cellStyle name="Normal 38" xfId="1164" xr:uid="{00000000-0005-0000-0000-0000D3030000}"/>
    <cellStyle name="Normal 4" xfId="111" xr:uid="{00000000-0005-0000-0000-0000D4030000}"/>
    <cellStyle name="Normal 4 2" xfId="112" xr:uid="{00000000-0005-0000-0000-0000D5030000}"/>
    <cellStyle name="Normal 4 3" xfId="961" xr:uid="{00000000-0005-0000-0000-0000D6030000}"/>
    <cellStyle name="Normal 4 4" xfId="962" xr:uid="{00000000-0005-0000-0000-0000D7030000}"/>
    <cellStyle name="Normal 4 5" xfId="960" xr:uid="{00000000-0005-0000-0000-0000D8030000}"/>
    <cellStyle name="Normal 5" xfId="963" xr:uid="{00000000-0005-0000-0000-0000D9030000}"/>
    <cellStyle name="Normal 6" xfId="964" xr:uid="{00000000-0005-0000-0000-0000DA030000}"/>
    <cellStyle name="Normal 6 2" xfId="965" xr:uid="{00000000-0005-0000-0000-0000DB030000}"/>
    <cellStyle name="Normal 6 2 2" xfId="966" xr:uid="{00000000-0005-0000-0000-0000DC030000}"/>
    <cellStyle name="Normal 6 2 2 2" xfId="967" xr:uid="{00000000-0005-0000-0000-0000DD030000}"/>
    <cellStyle name="Normal 6 2 3" xfId="968" xr:uid="{00000000-0005-0000-0000-0000DE030000}"/>
    <cellStyle name="Normal 6 2 4" xfId="1153" xr:uid="{00000000-0005-0000-0000-0000DF030000}"/>
    <cellStyle name="Normal 6 3" xfId="969" xr:uid="{00000000-0005-0000-0000-0000E0030000}"/>
    <cellStyle name="Normal 6 3 2" xfId="970" xr:uid="{00000000-0005-0000-0000-0000E1030000}"/>
    <cellStyle name="Normal 6 4" xfId="971" xr:uid="{00000000-0005-0000-0000-0000E2030000}"/>
    <cellStyle name="Normal 7" xfId="972" xr:uid="{00000000-0005-0000-0000-0000E3030000}"/>
    <cellStyle name="Normal 7 2" xfId="973" xr:uid="{00000000-0005-0000-0000-0000E4030000}"/>
    <cellStyle name="Normal 7 2 2" xfId="974" xr:uid="{00000000-0005-0000-0000-0000E5030000}"/>
    <cellStyle name="Normal 7 2 2 2" xfId="975" xr:uid="{00000000-0005-0000-0000-0000E6030000}"/>
    <cellStyle name="Normal 7 2 3" xfId="976" xr:uid="{00000000-0005-0000-0000-0000E7030000}"/>
    <cellStyle name="Normal 7 3" xfId="977" xr:uid="{00000000-0005-0000-0000-0000E8030000}"/>
    <cellStyle name="Normal 7 3 2" xfId="978" xr:uid="{00000000-0005-0000-0000-0000E9030000}"/>
    <cellStyle name="Normal 7 4" xfId="979" xr:uid="{00000000-0005-0000-0000-0000EA030000}"/>
    <cellStyle name="Normal 74" xfId="980" xr:uid="{00000000-0005-0000-0000-0000EB030000}"/>
    <cellStyle name="Normal 8" xfId="981" xr:uid="{00000000-0005-0000-0000-0000EC030000}"/>
    <cellStyle name="Normal 8 2" xfId="982" xr:uid="{00000000-0005-0000-0000-0000ED030000}"/>
    <cellStyle name="Normal 8 3" xfId="983" xr:uid="{00000000-0005-0000-0000-0000EE030000}"/>
    <cellStyle name="Normal 8 4" xfId="984" xr:uid="{00000000-0005-0000-0000-0000EF030000}"/>
    <cellStyle name="Normal 9" xfId="985" xr:uid="{00000000-0005-0000-0000-0000F0030000}"/>
    <cellStyle name="Normal 9 2" xfId="986" xr:uid="{00000000-0005-0000-0000-0000F1030000}"/>
    <cellStyle name="Normal 9 3" xfId="987" xr:uid="{00000000-0005-0000-0000-0000F2030000}"/>
    <cellStyle name="Normal 9 4" xfId="988" xr:uid="{00000000-0005-0000-0000-0000F3030000}"/>
    <cellStyle name="Normalny_Arkusz7" xfId="989" xr:uid="{00000000-0005-0000-0000-0000F4030000}"/>
    <cellStyle name="Note 2" xfId="113" xr:uid="{00000000-0005-0000-0000-0000F5030000}"/>
    <cellStyle name="oft Excel]_x000d__x000a_Comment=The open=/f lines load custom functions into the Paste Function list._x000d__x000a_Maximized=2_x000d__x000a_Basics=1_x000d__x000a_A" xfId="990" xr:uid="{00000000-0005-0000-0000-0000F6030000}"/>
    <cellStyle name="oft Excel]_x000d__x000a_Comment=The open=/f lines load custom functions into the Paste Function list._x000d__x000a_Maximized=3_x000d__x000a_Basics=1_x000d__x000a_A" xfId="991" xr:uid="{00000000-0005-0000-0000-0000F7030000}"/>
    <cellStyle name="Output 2" xfId="114" xr:uid="{00000000-0005-0000-0000-0000F8030000}"/>
    <cellStyle name="Output Amounts" xfId="992" xr:uid="{00000000-0005-0000-0000-0000F9030000}"/>
    <cellStyle name="Output Column Headings" xfId="993" xr:uid="{00000000-0005-0000-0000-0000FA030000}"/>
    <cellStyle name="Output Line Items" xfId="994" xr:uid="{00000000-0005-0000-0000-0000FB030000}"/>
    <cellStyle name="Output Report Heading" xfId="995" xr:uid="{00000000-0005-0000-0000-0000FC030000}"/>
    <cellStyle name="Output Report Title" xfId="996" xr:uid="{00000000-0005-0000-0000-0000FD030000}"/>
    <cellStyle name="Percent" xfId="2" builtinId="5"/>
    <cellStyle name="Percent (0)" xfId="997" xr:uid="{00000000-0005-0000-0000-0000FF030000}"/>
    <cellStyle name="Percent [0]" xfId="998" xr:uid="{00000000-0005-0000-0000-000000040000}"/>
    <cellStyle name="Percent [00]" xfId="999" xr:uid="{00000000-0005-0000-0000-000001040000}"/>
    <cellStyle name="Percent [1]" xfId="1000" xr:uid="{00000000-0005-0000-0000-000002040000}"/>
    <cellStyle name="Percent [2]" xfId="1001" xr:uid="{00000000-0005-0000-0000-000003040000}"/>
    <cellStyle name="Percent 10" xfId="1002" xr:uid="{00000000-0005-0000-0000-000004040000}"/>
    <cellStyle name="Percent 10 2" xfId="1003" xr:uid="{00000000-0005-0000-0000-000005040000}"/>
    <cellStyle name="Percent 10 2 2" xfId="1004" xr:uid="{00000000-0005-0000-0000-000006040000}"/>
    <cellStyle name="Percent 10 3" xfId="1005" xr:uid="{00000000-0005-0000-0000-000007040000}"/>
    <cellStyle name="Percent 11" xfId="1006" xr:uid="{00000000-0005-0000-0000-000008040000}"/>
    <cellStyle name="Percent 12" xfId="1007" xr:uid="{00000000-0005-0000-0000-000009040000}"/>
    <cellStyle name="Percent 13" xfId="1008" xr:uid="{00000000-0005-0000-0000-00000A040000}"/>
    <cellStyle name="Percent 14" xfId="125" xr:uid="{00000000-0005-0000-0000-00000B040000}"/>
    <cellStyle name="Percent 15" xfId="1167" xr:uid="{00000000-0005-0000-0000-00000C040000}"/>
    <cellStyle name="Percent 2" xfId="7" xr:uid="{00000000-0005-0000-0000-00000D040000}"/>
    <cellStyle name="Percent 2 10" xfId="1009" xr:uid="{00000000-0005-0000-0000-00000E040000}"/>
    <cellStyle name="Percent 2 11" xfId="1010" xr:uid="{00000000-0005-0000-0000-00000F040000}"/>
    <cellStyle name="Percent 2 11 2" xfId="1011" xr:uid="{00000000-0005-0000-0000-000010040000}"/>
    <cellStyle name="Percent 2 12" xfId="1012" xr:uid="{00000000-0005-0000-0000-000011040000}"/>
    <cellStyle name="Percent 2 2" xfId="115" xr:uid="{00000000-0005-0000-0000-000012040000}"/>
    <cellStyle name="Percent 2 2 2" xfId="1014" xr:uid="{00000000-0005-0000-0000-000013040000}"/>
    <cellStyle name="Percent 2 2 3" xfId="1015" xr:uid="{00000000-0005-0000-0000-000014040000}"/>
    <cellStyle name="Percent 2 2 3 2" xfId="1016" xr:uid="{00000000-0005-0000-0000-000015040000}"/>
    <cellStyle name="Percent 2 2 4" xfId="1017" xr:uid="{00000000-0005-0000-0000-000016040000}"/>
    <cellStyle name="Percent 2 2 5" xfId="1018" xr:uid="{00000000-0005-0000-0000-000017040000}"/>
    <cellStyle name="Percent 2 2 6" xfId="1019" xr:uid="{00000000-0005-0000-0000-000018040000}"/>
    <cellStyle name="Percent 2 2 7" xfId="1013" xr:uid="{00000000-0005-0000-0000-000019040000}"/>
    <cellStyle name="Percent 2 3" xfId="1020" xr:uid="{00000000-0005-0000-0000-00001A040000}"/>
    <cellStyle name="Percent 2 3 2" xfId="1021" xr:uid="{00000000-0005-0000-0000-00001B040000}"/>
    <cellStyle name="Percent 2 3 3" xfId="1022" xr:uid="{00000000-0005-0000-0000-00001C040000}"/>
    <cellStyle name="Percent 2 3 3 2" xfId="1023" xr:uid="{00000000-0005-0000-0000-00001D040000}"/>
    <cellStyle name="Percent 2 3 4" xfId="1024" xr:uid="{00000000-0005-0000-0000-00001E040000}"/>
    <cellStyle name="Percent 2 4" xfId="1025" xr:uid="{00000000-0005-0000-0000-00001F040000}"/>
    <cellStyle name="Percent 2 5" xfId="1026" xr:uid="{00000000-0005-0000-0000-000020040000}"/>
    <cellStyle name="Percent 2 6" xfId="1027" xr:uid="{00000000-0005-0000-0000-000021040000}"/>
    <cellStyle name="Percent 2 7" xfId="1028" xr:uid="{00000000-0005-0000-0000-000022040000}"/>
    <cellStyle name="Percent 2 8" xfId="1029" xr:uid="{00000000-0005-0000-0000-000023040000}"/>
    <cellStyle name="Percent 2 9" xfId="1030" xr:uid="{00000000-0005-0000-0000-000024040000}"/>
    <cellStyle name="Percent 3" xfId="116" xr:uid="{00000000-0005-0000-0000-000025040000}"/>
    <cellStyle name="Percent 3 2" xfId="1032" xr:uid="{00000000-0005-0000-0000-000026040000}"/>
    <cellStyle name="Percent 4" xfId="1033" xr:uid="{00000000-0005-0000-0000-000027040000}"/>
    <cellStyle name="Percent 5" xfId="1034" xr:uid="{00000000-0005-0000-0000-000028040000}"/>
    <cellStyle name="Percent 5 2" xfId="1035" xr:uid="{00000000-0005-0000-0000-000029040000}"/>
    <cellStyle name="Percent 6" xfId="1036" xr:uid="{00000000-0005-0000-0000-00002A040000}"/>
    <cellStyle name="Percent 6 2" xfId="1037" xr:uid="{00000000-0005-0000-0000-00002B040000}"/>
    <cellStyle name="Percent 7" xfId="1038" xr:uid="{00000000-0005-0000-0000-00002C040000}"/>
    <cellStyle name="Percent 7 2" xfId="1039" xr:uid="{00000000-0005-0000-0000-00002D040000}"/>
    <cellStyle name="Percent 8" xfId="1040" xr:uid="{00000000-0005-0000-0000-00002E040000}"/>
    <cellStyle name="Percent 8 2" xfId="1041" xr:uid="{00000000-0005-0000-0000-00002F040000}"/>
    <cellStyle name="Percent 8 3" xfId="1042" xr:uid="{00000000-0005-0000-0000-000030040000}"/>
    <cellStyle name="Percent 8 3 2" xfId="1043" xr:uid="{00000000-0005-0000-0000-000031040000}"/>
    <cellStyle name="Percent 8 4" xfId="1044" xr:uid="{00000000-0005-0000-0000-000032040000}"/>
    <cellStyle name="Percent 9" xfId="1045" xr:uid="{00000000-0005-0000-0000-000033040000}"/>
    <cellStyle name="PrePop Currency (0)" xfId="1046" xr:uid="{00000000-0005-0000-0000-000034040000}"/>
    <cellStyle name="PrePop Currency (2)" xfId="1047" xr:uid="{00000000-0005-0000-0000-000035040000}"/>
    <cellStyle name="PrePop Units (0)" xfId="1048" xr:uid="{00000000-0005-0000-0000-000036040000}"/>
    <cellStyle name="PrePop Units (1)" xfId="1049" xr:uid="{00000000-0005-0000-0000-000037040000}"/>
    <cellStyle name="PrePop Units (2)" xfId="1050" xr:uid="{00000000-0005-0000-0000-000038040000}"/>
    <cellStyle name="PSChar" xfId="1051" xr:uid="{00000000-0005-0000-0000-000039040000}"/>
    <cellStyle name="PSDate" xfId="1052" xr:uid="{00000000-0005-0000-0000-00003A040000}"/>
    <cellStyle name="PSDec" xfId="1053" xr:uid="{00000000-0005-0000-0000-00003B040000}"/>
    <cellStyle name="PSHeading" xfId="1054" xr:uid="{00000000-0005-0000-0000-00003C040000}"/>
    <cellStyle name="PSInt" xfId="1055" xr:uid="{00000000-0005-0000-0000-00003D040000}"/>
    <cellStyle name="PSSpacer" xfId="1056" xr:uid="{00000000-0005-0000-0000-00003E040000}"/>
    <cellStyle name="ReportFinancials" xfId="1057" xr:uid="{00000000-0005-0000-0000-00003F040000}"/>
    <cellStyle name="s]_x000d__x000a_spooler=yes_x000d__x000a_load=_x000d__x000a_Beep=yes_x000d__x000a_NullPort=None_x000d__x000a_BorderWidth=3_x000d__x000a_CursorBlinkRate=1200_x000d__x000a_DoubleClickSpeed=452_x000d__x000a_Programs=co" xfId="1058" xr:uid="{00000000-0005-0000-0000-000040040000}"/>
    <cellStyle name="sionable premium" xfId="117" xr:uid="{00000000-0005-0000-0000-000041040000}"/>
    <cellStyle name="Standard_Anpassen der Amortisation" xfId="1059" xr:uid="{00000000-0005-0000-0000-000042040000}"/>
    <cellStyle name="Style 1" xfId="1060" xr:uid="{00000000-0005-0000-0000-000043040000}"/>
    <cellStyle name="Style 1 2" xfId="14" xr:uid="{00000000-0005-0000-0000-000044040000}"/>
    <cellStyle name="Style 1 3" xfId="1061" xr:uid="{00000000-0005-0000-0000-000045040000}"/>
    <cellStyle name="Style 1 4" xfId="1062" xr:uid="{00000000-0005-0000-0000-000046040000}"/>
    <cellStyle name="Sub routine" xfId="1063" xr:uid="{00000000-0005-0000-0000-000047040000}"/>
    <cellStyle name="Successful" xfId="1064" xr:uid="{00000000-0005-0000-0000-000048040000}"/>
    <cellStyle name="Table_header" xfId="1065" xr:uid="{00000000-0005-0000-0000-000049040000}"/>
    <cellStyle name="Text Indent A" xfId="1066" xr:uid="{00000000-0005-0000-0000-00004A040000}"/>
    <cellStyle name="Text Indent B" xfId="1067" xr:uid="{00000000-0005-0000-0000-00004B040000}"/>
    <cellStyle name="Text Indent C" xfId="1068" xr:uid="{00000000-0005-0000-0000-00004C040000}"/>
    <cellStyle name="þ_x001d_ð·_x000c_æþ'_x000d_ßþU_x0001_Ø_x0005_ü_x0014__x0007__x0001__x0001_" xfId="1069" xr:uid="{00000000-0005-0000-0000-00004D040000}"/>
    <cellStyle name="Title 2" xfId="118" xr:uid="{00000000-0005-0000-0000-00004E040000}"/>
    <cellStyle name="Total 2" xfId="119" xr:uid="{00000000-0005-0000-0000-00004F040000}"/>
    <cellStyle name="unsent" xfId="1070" xr:uid="{00000000-0005-0000-0000-000050040000}"/>
    <cellStyle name="Update" xfId="1071" xr:uid="{00000000-0005-0000-0000-000051040000}"/>
    <cellStyle name="Upload" xfId="1072" xr:uid="{00000000-0005-0000-0000-000052040000}"/>
    <cellStyle name="Währung [0]_Compiling Utility Macros" xfId="1073" xr:uid="{00000000-0005-0000-0000-000053040000}"/>
    <cellStyle name="Währung_Compiling Utility Macros" xfId="1074" xr:uid="{00000000-0005-0000-0000-000054040000}"/>
    <cellStyle name="Warning Text 2" xfId="120" xr:uid="{00000000-0005-0000-0000-000055040000}"/>
    <cellStyle name="xuan" xfId="1075" xr:uid="{00000000-0005-0000-0000-000056040000}"/>
    <cellStyle name=" [0.00]_ Att. 1- Cover" xfId="1076" xr:uid="{00000000-0005-0000-0000-000057040000}"/>
    <cellStyle name="_ Att. 1- Cover" xfId="1077" xr:uid="{00000000-0005-0000-0000-000058040000}"/>
    <cellStyle name="?_ Att. 1- Cover" xfId="1078" xr:uid="{00000000-0005-0000-0000-000059040000}"/>
    <cellStyle name="똿뗦먛귟 [0.00]_PRODUCT DETAIL Q1" xfId="1079" xr:uid="{00000000-0005-0000-0000-00005A040000}"/>
    <cellStyle name="똿뗦먛귟_PRODUCT DETAIL Q1" xfId="1080" xr:uid="{00000000-0005-0000-0000-00005B040000}"/>
    <cellStyle name="믅됞 [0.00]_PRODUCT DETAIL Q1" xfId="1081" xr:uid="{00000000-0005-0000-0000-00005C040000}"/>
    <cellStyle name="믅됞_PRODUCT DETAIL Q1" xfId="1082" xr:uid="{00000000-0005-0000-0000-00005D040000}"/>
    <cellStyle name="백분율_95" xfId="1083" xr:uid="{00000000-0005-0000-0000-00005E040000}"/>
    <cellStyle name="뷭?_BOOKSHIP" xfId="1084" xr:uid="{00000000-0005-0000-0000-00005F040000}"/>
    <cellStyle name="콤마 [0]_1202" xfId="1085" xr:uid="{00000000-0005-0000-0000-000060040000}"/>
    <cellStyle name="콤마_1202" xfId="1086" xr:uid="{00000000-0005-0000-0000-000061040000}"/>
    <cellStyle name="통화 [0]_1202" xfId="1087" xr:uid="{00000000-0005-0000-0000-000062040000}"/>
    <cellStyle name="통화_1202" xfId="1088" xr:uid="{00000000-0005-0000-0000-000063040000}"/>
    <cellStyle name="표준_(정보부문)월별인원계획" xfId="1089" xr:uid="{00000000-0005-0000-0000-000064040000}"/>
    <cellStyle name="一般_00Q3902REV.1" xfId="1090" xr:uid="{00000000-0005-0000-0000-000065040000}"/>
    <cellStyle name="千分位[0]_00Q3902REV.1" xfId="1091" xr:uid="{00000000-0005-0000-0000-000066040000}"/>
    <cellStyle name="千分位_00Q3902REV.1" xfId="1092" xr:uid="{00000000-0005-0000-0000-000067040000}"/>
    <cellStyle name="好" xfId="1093" xr:uid="{00000000-0005-0000-0000-000068040000}"/>
    <cellStyle name="差" xfId="1094" xr:uid="{00000000-0005-0000-0000-000069040000}"/>
    <cellStyle name="强调文字颜色 1" xfId="1095" xr:uid="{00000000-0005-0000-0000-00006A040000}"/>
    <cellStyle name="强调文字颜色 2" xfId="1096" xr:uid="{00000000-0005-0000-0000-00006B040000}"/>
    <cellStyle name="强调文字颜色 3" xfId="1097" xr:uid="{00000000-0005-0000-0000-00006C040000}"/>
    <cellStyle name="强调文字颜色 4" xfId="1098" xr:uid="{00000000-0005-0000-0000-00006D040000}"/>
    <cellStyle name="强调文字颜色 5" xfId="1099" xr:uid="{00000000-0005-0000-0000-00006E040000}"/>
    <cellStyle name="强调文字颜色 6" xfId="1100" xr:uid="{00000000-0005-0000-0000-00006F040000}"/>
    <cellStyle name="标题" xfId="1101" xr:uid="{00000000-0005-0000-0000-000070040000}"/>
    <cellStyle name="标题 1" xfId="1102" xr:uid="{00000000-0005-0000-0000-000071040000}"/>
    <cellStyle name="标题 2" xfId="1103" xr:uid="{00000000-0005-0000-0000-000072040000}"/>
    <cellStyle name="标题 3" xfId="1104" xr:uid="{00000000-0005-0000-0000-000073040000}"/>
    <cellStyle name="标题 4" xfId="1105" xr:uid="{00000000-0005-0000-0000-000074040000}"/>
    <cellStyle name="桁区切り [0.00]_7月5日提出（HZM）" xfId="1106" xr:uid="{00000000-0005-0000-0000-000075040000}"/>
    <cellStyle name="桁区切り_08-00 NET Summary" xfId="1107" xr:uid="{00000000-0005-0000-0000-000076040000}"/>
    <cellStyle name="检查单元格" xfId="1108" xr:uid="{00000000-0005-0000-0000-000077040000}"/>
    <cellStyle name="標準_(A1)BOQ " xfId="1109" xr:uid="{00000000-0005-0000-0000-000078040000}"/>
    <cellStyle name="汇总" xfId="1110" xr:uid="{00000000-0005-0000-0000-000079040000}"/>
    <cellStyle name="汇总 2" xfId="1111" xr:uid="{00000000-0005-0000-0000-00007A040000}"/>
    <cellStyle name="汇总 3" xfId="1112" xr:uid="{00000000-0005-0000-0000-00007B040000}"/>
    <cellStyle name="注释" xfId="1113" xr:uid="{00000000-0005-0000-0000-00007C040000}"/>
    <cellStyle name="注释 2" xfId="1114" xr:uid="{00000000-0005-0000-0000-00007D040000}"/>
    <cellStyle name="注释 3" xfId="1115" xr:uid="{00000000-0005-0000-0000-00007E040000}"/>
    <cellStyle name="解释性文本" xfId="1116" xr:uid="{00000000-0005-0000-0000-00007F040000}"/>
    <cellStyle name="警告文本" xfId="1117" xr:uid="{00000000-0005-0000-0000-000080040000}"/>
    <cellStyle name="计算" xfId="1118" xr:uid="{00000000-0005-0000-0000-000081040000}"/>
    <cellStyle name="计算 2" xfId="1119" xr:uid="{00000000-0005-0000-0000-000082040000}"/>
    <cellStyle name="计算 3" xfId="1120" xr:uid="{00000000-0005-0000-0000-000083040000}"/>
    <cellStyle name="貨幣 [0]_00Q3902REV.1" xfId="1121" xr:uid="{00000000-0005-0000-0000-000084040000}"/>
    <cellStyle name="貨幣[0]_BRE" xfId="1122" xr:uid="{00000000-0005-0000-0000-000085040000}"/>
    <cellStyle name="貨幣_00Q3902REV.1" xfId="1123" xr:uid="{00000000-0005-0000-0000-000086040000}"/>
    <cellStyle name="输入" xfId="1124" xr:uid="{00000000-0005-0000-0000-000087040000}"/>
    <cellStyle name="输入 2" xfId="1125" xr:uid="{00000000-0005-0000-0000-000088040000}"/>
    <cellStyle name="输入 3" xfId="1126" xr:uid="{00000000-0005-0000-0000-000089040000}"/>
    <cellStyle name="输出" xfId="1127" xr:uid="{00000000-0005-0000-0000-00008A040000}"/>
    <cellStyle name="输出 2" xfId="1128" xr:uid="{00000000-0005-0000-0000-00008B040000}"/>
    <cellStyle name="输出 3" xfId="1129" xr:uid="{00000000-0005-0000-0000-00008C040000}"/>
    <cellStyle name="适中" xfId="1130" xr:uid="{00000000-0005-0000-0000-00008D040000}"/>
    <cellStyle name="链接单元格" xfId="1131" xr:uid="{00000000-0005-0000-0000-00008E040000}"/>
    <cellStyle name="非表示" xfId="1132" xr:uid="{00000000-0005-0000-0000-00008F040000}"/>
  </cellStyles>
  <dxfs count="0"/>
  <tableStyles count="0" defaultTableStyle="TableStyleMedium2" defaultPivotStyle="PivotStyleLight16"/>
  <colors>
    <mruColors>
      <color rgb="FF3366CC"/>
      <color rgb="FF336699"/>
      <color rgb="FF0066FF"/>
      <color rgb="FF3399FF"/>
      <color rgb="FF3366FF"/>
      <color rgb="FF006699"/>
      <color rgb="FF0066CC"/>
      <color rgb="FF003366"/>
      <color rgb="FF0033C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4"/>
  <sheetViews>
    <sheetView view="pageBreakPreview" zoomScaleSheetLayoutView="100" workbookViewId="0">
      <pane xSplit="1" ySplit="2" topLeftCell="I3" activePane="bottomRight" state="frozen"/>
      <selection pane="topRight" activeCell="B1" sqref="B1"/>
      <selection pane="bottomLeft" activeCell="A4" sqref="A4"/>
      <selection pane="bottomRight" activeCell="C44" sqref="C44"/>
    </sheetView>
  </sheetViews>
  <sheetFormatPr defaultRowHeight="21"/>
  <cols>
    <col min="1" max="1" width="32.5703125" style="129" customWidth="1"/>
    <col min="2" max="13" width="25.7109375" style="2" customWidth="1"/>
    <col min="14" max="16384" width="9.140625" style="2"/>
  </cols>
  <sheetData>
    <row r="1" spans="1:14" ht="21.75" thickBot="1">
      <c r="A1" s="353" t="s">
        <v>79</v>
      </c>
      <c r="B1" s="353"/>
      <c r="C1" s="353"/>
      <c r="D1" s="353"/>
      <c r="E1" s="353"/>
      <c r="M1" s="344" t="s">
        <v>0</v>
      </c>
    </row>
    <row r="2" spans="1:14" s="253" customFormat="1" ht="63.75" thickBot="1">
      <c r="A2" s="247" t="s">
        <v>1</v>
      </c>
      <c r="B2" s="248" t="s">
        <v>41</v>
      </c>
      <c r="C2" s="249" t="s">
        <v>2</v>
      </c>
      <c r="D2" s="250" t="s">
        <v>3</v>
      </c>
      <c r="E2" s="250" t="s">
        <v>4</v>
      </c>
      <c r="F2" s="250" t="s">
        <v>5</v>
      </c>
      <c r="G2" s="251" t="s">
        <v>6</v>
      </c>
      <c r="H2" s="252" t="s">
        <v>7</v>
      </c>
      <c r="I2" s="249" t="s">
        <v>8</v>
      </c>
      <c r="J2" s="251" t="s">
        <v>36</v>
      </c>
      <c r="K2" s="251" t="s">
        <v>66</v>
      </c>
      <c r="L2" s="251" t="s">
        <v>40</v>
      </c>
      <c r="M2" s="345" t="s">
        <v>9</v>
      </c>
      <c r="N2" s="346"/>
    </row>
    <row r="3" spans="1:14" s="3" customFormat="1">
      <c r="A3" s="12" t="s">
        <v>46</v>
      </c>
      <c r="B3" s="254"/>
      <c r="C3" s="255"/>
      <c r="D3" s="255"/>
      <c r="E3" s="255"/>
      <c r="F3" s="255"/>
      <c r="G3" s="255"/>
      <c r="H3" s="255"/>
      <c r="I3" s="255"/>
      <c r="J3" s="256"/>
      <c r="K3" s="256"/>
      <c r="L3" s="256"/>
      <c r="M3" s="256">
        <f t="shared" ref="M3:M28" si="0">E3-G3-H3-I3-L3</f>
        <v>0</v>
      </c>
    </row>
    <row r="4" spans="1:14" s="3" customFormat="1">
      <c r="A4" s="257" t="s">
        <v>71</v>
      </c>
      <c r="B4" s="255">
        <v>373.06549769999998</v>
      </c>
      <c r="C4" s="255">
        <v>373.06549769999998</v>
      </c>
      <c r="D4" s="255">
        <v>189.58876970000003</v>
      </c>
      <c r="E4" s="255">
        <v>164.69534999999999</v>
      </c>
      <c r="F4" s="255">
        <v>197.82783862065438</v>
      </c>
      <c r="G4" s="255">
        <v>99.362149999999971</v>
      </c>
      <c r="H4" s="255">
        <v>-13.029049899999995</v>
      </c>
      <c r="I4" s="255">
        <v>296.41465000000005</v>
      </c>
      <c r="J4" s="256">
        <v>-3.4526287000000004</v>
      </c>
      <c r="K4" s="256">
        <v>0.03</v>
      </c>
      <c r="L4" s="256">
        <f t="shared" ref="L4:L28" si="1">J4+K4</f>
        <v>-3.4226287000000006</v>
      </c>
      <c r="M4" s="256">
        <f t="shared" si="0"/>
        <v>-214.62977140000007</v>
      </c>
    </row>
    <row r="5" spans="1:14" s="3" customFormat="1">
      <c r="A5" s="22" t="s">
        <v>10</v>
      </c>
      <c r="B5" s="163">
        <v>12779.771199999999</v>
      </c>
      <c r="C5" s="163">
        <v>12833.0656</v>
      </c>
      <c r="D5" s="163">
        <v>8015.9624000000003</v>
      </c>
      <c r="E5" s="163">
        <v>8206.1821999999993</v>
      </c>
      <c r="F5" s="163">
        <v>8472.9614999999994</v>
      </c>
      <c r="G5" s="163">
        <v>5804.7888999999996</v>
      </c>
      <c r="H5" s="163">
        <v>91.633700000000005</v>
      </c>
      <c r="I5" s="163">
        <v>2320.2954433</v>
      </c>
      <c r="J5" s="163">
        <v>0</v>
      </c>
      <c r="K5" s="163">
        <v>55.15</v>
      </c>
      <c r="L5" s="256">
        <f>J5+K5</f>
        <v>55.15</v>
      </c>
      <c r="M5" s="256">
        <v>-10.54</v>
      </c>
    </row>
    <row r="6" spans="1:14" s="3" customFormat="1">
      <c r="A6" s="22" t="s">
        <v>47</v>
      </c>
      <c r="B6" s="254">
        <v>3134.2373121950022</v>
      </c>
      <c r="C6" s="255">
        <v>3157.3787698779465</v>
      </c>
      <c r="D6" s="255">
        <v>2004.1148161293061</v>
      </c>
      <c r="E6" s="255">
        <v>1829.6571335090659</v>
      </c>
      <c r="F6" s="255">
        <v>1837.5525262606052</v>
      </c>
      <c r="G6" s="255">
        <v>1433.0954234068927</v>
      </c>
      <c r="H6" s="255">
        <v>107.98867740737819</v>
      </c>
      <c r="I6" s="255">
        <v>736.17841647573619</v>
      </c>
      <c r="J6" s="256">
        <v>-1.4158905656106098</v>
      </c>
      <c r="K6" s="256">
        <v>-216.50178210019587</v>
      </c>
      <c r="L6" s="256">
        <f t="shared" si="1"/>
        <v>-217.91767266580646</v>
      </c>
      <c r="M6" s="256">
        <f t="shared" si="0"/>
        <v>-229.68771111513465</v>
      </c>
    </row>
    <row r="7" spans="1:14" s="3" customFormat="1">
      <c r="A7" s="22" t="s">
        <v>48</v>
      </c>
      <c r="B7" s="258">
        <v>4398</v>
      </c>
      <c r="C7" s="255">
        <v>4410</v>
      </c>
      <c r="D7" s="255">
        <v>3409</v>
      </c>
      <c r="E7" s="255">
        <v>3437</v>
      </c>
      <c r="F7" s="255">
        <v>3188</v>
      </c>
      <c r="G7" s="255">
        <v>2577</v>
      </c>
      <c r="H7" s="255">
        <v>52</v>
      </c>
      <c r="I7" s="255">
        <v>1055</v>
      </c>
      <c r="J7" s="256">
        <v>0</v>
      </c>
      <c r="K7" s="256">
        <v>87</v>
      </c>
      <c r="L7" s="256">
        <f>J7+K7</f>
        <v>87</v>
      </c>
      <c r="M7" s="256">
        <v>-247</v>
      </c>
    </row>
    <row r="8" spans="1:14" s="3" customFormat="1">
      <c r="A8" s="22" t="s">
        <v>72</v>
      </c>
      <c r="B8" s="259">
        <v>92.548052429999984</v>
      </c>
      <c r="C8" s="255">
        <v>104.30891801599998</v>
      </c>
      <c r="D8" s="255">
        <v>73.5695408589999</v>
      </c>
      <c r="E8" s="255">
        <v>28.814375063999904</v>
      </c>
      <c r="F8" s="255">
        <v>39.533299999999997</v>
      </c>
      <c r="G8" s="255">
        <v>35.308300000000003</v>
      </c>
      <c r="H8" s="255">
        <v>-10.3849</v>
      </c>
      <c r="I8" s="255">
        <v>62.369599999999998</v>
      </c>
      <c r="J8" s="256">
        <v>7.2778</v>
      </c>
      <c r="K8" s="256">
        <v>-2.8999999999999998E-3</v>
      </c>
      <c r="L8" s="256">
        <f t="shared" si="1"/>
        <v>7.2748999999999997</v>
      </c>
      <c r="M8" s="256">
        <f t="shared" si="0"/>
        <v>-65.75352493600009</v>
      </c>
    </row>
    <row r="9" spans="1:14" s="3" customFormat="1">
      <c r="A9" s="22" t="s">
        <v>49</v>
      </c>
      <c r="B9" s="34">
        <v>3417.4942335999999</v>
      </c>
      <c r="C9" s="34">
        <v>3489.6187736000002</v>
      </c>
      <c r="D9" s="34">
        <v>2163.5228237000001</v>
      </c>
      <c r="E9" s="34">
        <v>1981.5812183</v>
      </c>
      <c r="F9" s="34">
        <v>2020.6713168413999</v>
      </c>
      <c r="G9" s="34">
        <v>1182.1243999000001</v>
      </c>
      <c r="H9" s="34">
        <v>88.784246800000005</v>
      </c>
      <c r="I9" s="34">
        <v>856.07131230000005</v>
      </c>
      <c r="J9" s="256">
        <v>0</v>
      </c>
      <c r="K9" s="256">
        <v>9.6623000000000004E-3</v>
      </c>
      <c r="L9" s="256">
        <v>-173.98</v>
      </c>
      <c r="M9" s="256">
        <f t="shared" si="0"/>
        <v>28.581259299999914</v>
      </c>
    </row>
    <row r="10" spans="1:14" s="3" customFormat="1">
      <c r="A10" s="22" t="s">
        <v>73</v>
      </c>
      <c r="B10" s="34">
        <v>1767.8556699999999</v>
      </c>
      <c r="C10" s="34">
        <v>2252.34735</v>
      </c>
      <c r="D10" s="34">
        <v>1560.62565</v>
      </c>
      <c r="E10" s="34">
        <v>1241.3461500000001</v>
      </c>
      <c r="F10" s="34">
        <v>1286.5558244639999</v>
      </c>
      <c r="G10" s="34">
        <v>930.97256000000004</v>
      </c>
      <c r="H10" s="34">
        <v>-19.532560000000007</v>
      </c>
      <c r="I10" s="34">
        <v>681.39289791304975</v>
      </c>
      <c r="J10" s="256">
        <v>-1.0955017</v>
      </c>
      <c r="K10" s="256">
        <v>5.0641921999999999E-2</v>
      </c>
      <c r="L10" s="256">
        <f t="shared" si="1"/>
        <v>-1.044859778</v>
      </c>
      <c r="M10" s="256">
        <f t="shared" si="0"/>
        <v>-350.44188813504974</v>
      </c>
      <c r="N10" s="260"/>
    </row>
    <row r="11" spans="1:14" s="3" customFormat="1">
      <c r="A11" s="22" t="s">
        <v>74</v>
      </c>
      <c r="B11" s="34">
        <v>9308.3973518130042</v>
      </c>
      <c r="C11" s="34">
        <v>9438.9064725510034</v>
      </c>
      <c r="D11" s="34">
        <v>4629.9063548758495</v>
      </c>
      <c r="E11" s="34">
        <v>4383.4872900103228</v>
      </c>
      <c r="F11" s="34">
        <v>6484.1280854973957</v>
      </c>
      <c r="G11" s="34">
        <v>3384.1450018700166</v>
      </c>
      <c r="H11" s="34">
        <v>-233.41932142782548</v>
      </c>
      <c r="I11" s="34">
        <v>1410.557554364907</v>
      </c>
      <c r="J11" s="256">
        <v>0</v>
      </c>
      <c r="K11" s="256">
        <v>0</v>
      </c>
      <c r="L11" s="256">
        <f t="shared" si="1"/>
        <v>0</v>
      </c>
      <c r="M11" s="256">
        <f t="shared" si="0"/>
        <v>-177.7959447967753</v>
      </c>
    </row>
    <row r="12" spans="1:14" s="3" customFormat="1">
      <c r="A12" s="22" t="s">
        <v>50</v>
      </c>
      <c r="B12" s="34">
        <v>13312.8433</v>
      </c>
      <c r="C12" s="34">
        <v>13592.37</v>
      </c>
      <c r="D12" s="34">
        <v>9640.69</v>
      </c>
      <c r="E12" s="34">
        <v>9403.5169999999998</v>
      </c>
      <c r="F12" s="34">
        <v>9061.7425822189998</v>
      </c>
      <c r="G12" s="34">
        <v>6851.5769</v>
      </c>
      <c r="H12" s="34">
        <v>363.99349999999998</v>
      </c>
      <c r="I12" s="34">
        <v>2293.1019000000001</v>
      </c>
      <c r="J12" s="256">
        <v>0</v>
      </c>
      <c r="K12" s="256">
        <v>-81.96</v>
      </c>
      <c r="L12" s="256">
        <f t="shared" si="1"/>
        <v>-81.96</v>
      </c>
      <c r="M12" s="256">
        <v>-105.16</v>
      </c>
    </row>
    <row r="13" spans="1:14" s="3" customFormat="1">
      <c r="A13" s="22" t="s">
        <v>51</v>
      </c>
      <c r="B13" s="254">
        <v>7961.0404254380001</v>
      </c>
      <c r="C13" s="255">
        <v>8070.4702280650008</v>
      </c>
      <c r="D13" s="255">
        <v>4741.2389665669998</v>
      </c>
      <c r="E13" s="255">
        <v>4625.321292439</v>
      </c>
      <c r="F13" s="255">
        <v>6484.670259777</v>
      </c>
      <c r="G13" s="255">
        <v>4098.3764330450003</v>
      </c>
      <c r="H13" s="255">
        <v>165.36745228800001</v>
      </c>
      <c r="I13" s="255">
        <v>744.20599619699999</v>
      </c>
      <c r="J13" s="256">
        <v>0</v>
      </c>
      <c r="K13" s="256">
        <v>1.34</v>
      </c>
      <c r="L13" s="256">
        <f t="shared" si="1"/>
        <v>1.34</v>
      </c>
      <c r="M13" s="256">
        <f t="shared" si="0"/>
        <v>-383.9685890910003</v>
      </c>
    </row>
    <row r="14" spans="1:14" s="3" customFormat="1">
      <c r="A14" s="22" t="s">
        <v>52</v>
      </c>
      <c r="B14" s="40">
        <v>433.39089999999999</v>
      </c>
      <c r="C14" s="40">
        <v>436.36750000000001</v>
      </c>
      <c r="D14" s="40">
        <v>377.13900000000001</v>
      </c>
      <c r="E14" s="40">
        <v>290.8895</v>
      </c>
      <c r="F14" s="40">
        <v>225.32629847801013</v>
      </c>
      <c r="G14" s="40">
        <v>200.13409999999999</v>
      </c>
      <c r="H14" s="40">
        <v>28.053000000000001</v>
      </c>
      <c r="I14" s="40">
        <v>136.58898730000001</v>
      </c>
      <c r="J14" s="256">
        <v>0</v>
      </c>
      <c r="K14" s="40">
        <v>5.1700000000000003E-2</v>
      </c>
      <c r="L14" s="256">
        <f t="shared" si="1"/>
        <v>5.1700000000000003E-2</v>
      </c>
      <c r="M14" s="256">
        <f t="shared" si="0"/>
        <v>-73.938287299999999</v>
      </c>
    </row>
    <row r="15" spans="1:14" s="3" customFormat="1">
      <c r="A15" s="22" t="s">
        <v>68</v>
      </c>
      <c r="B15" s="261">
        <v>1531.366567371</v>
      </c>
      <c r="C15" s="255">
        <v>1562.6903416609998</v>
      </c>
      <c r="D15" s="255">
        <v>1338.9344711709998</v>
      </c>
      <c r="E15" s="255">
        <v>1160.7069635230002</v>
      </c>
      <c r="F15" s="255">
        <v>851.6236191119998</v>
      </c>
      <c r="G15" s="255">
        <v>840.58826647399985</v>
      </c>
      <c r="H15" s="255">
        <v>142.95871626600004</v>
      </c>
      <c r="I15" s="255">
        <v>463.3801510329202</v>
      </c>
      <c r="J15" s="256">
        <v>0</v>
      </c>
      <c r="K15" s="256">
        <v>-113.1534</v>
      </c>
      <c r="L15" s="256">
        <f t="shared" si="1"/>
        <v>-113.1534</v>
      </c>
      <c r="M15" s="256">
        <f t="shared" si="0"/>
        <v>-173.06677024991987</v>
      </c>
    </row>
    <row r="16" spans="1:14" s="3" customFormat="1">
      <c r="A16" s="22" t="s">
        <v>12</v>
      </c>
      <c r="B16" s="34">
        <v>1224.771</v>
      </c>
      <c r="C16" s="34">
        <v>1293.9186999999999</v>
      </c>
      <c r="D16" s="34">
        <v>790.17570000000001</v>
      </c>
      <c r="E16" s="34">
        <v>708.29700000000003</v>
      </c>
      <c r="F16" s="34">
        <v>842.91120000000001</v>
      </c>
      <c r="G16" s="34">
        <v>597.42179999999996</v>
      </c>
      <c r="H16" s="34">
        <v>-62.9039</v>
      </c>
      <c r="I16" s="34">
        <v>350.53739999999999</v>
      </c>
      <c r="J16" s="256">
        <v>3.3799999999999997E-2</v>
      </c>
      <c r="K16" s="256">
        <v>-8.6538000000000004</v>
      </c>
      <c r="L16" s="256">
        <f t="shared" si="1"/>
        <v>-8.620000000000001</v>
      </c>
      <c r="M16" s="256">
        <f t="shared" si="0"/>
        <v>-168.13829999999993</v>
      </c>
    </row>
    <row r="17" spans="1:22" s="3" customFormat="1">
      <c r="A17" s="22" t="s">
        <v>53</v>
      </c>
      <c r="B17" s="254">
        <v>15312.88</v>
      </c>
      <c r="C17" s="255">
        <v>15572.83</v>
      </c>
      <c r="D17" s="255">
        <v>9450.14</v>
      </c>
      <c r="E17" s="255">
        <v>9682.7200000000012</v>
      </c>
      <c r="F17" s="255">
        <v>16477.123482266772</v>
      </c>
      <c r="G17" s="255">
        <v>10249.947720800001</v>
      </c>
      <c r="H17" s="255">
        <v>804.16</v>
      </c>
      <c r="I17" s="255">
        <v>4388.01</v>
      </c>
      <c r="J17" s="256">
        <v>0</v>
      </c>
      <c r="K17" s="262">
        <v>0</v>
      </c>
      <c r="L17" s="256">
        <f t="shared" si="1"/>
        <v>0</v>
      </c>
      <c r="M17" s="256">
        <f t="shared" si="0"/>
        <v>-5759.3977207999997</v>
      </c>
    </row>
    <row r="18" spans="1:22" s="3" customFormat="1">
      <c r="A18" s="22" t="s">
        <v>82</v>
      </c>
      <c r="B18" s="254">
        <v>157.99170000000001</v>
      </c>
      <c r="C18" s="167">
        <v>158.59819999999999</v>
      </c>
      <c r="D18" s="167">
        <v>116.0783</v>
      </c>
      <c r="E18" s="167">
        <v>122.4293</v>
      </c>
      <c r="F18" s="167">
        <v>89.221647697000009</v>
      </c>
      <c r="G18" s="167">
        <v>81.433800000000005</v>
      </c>
      <c r="H18" s="34">
        <v>-3.448</v>
      </c>
      <c r="I18" s="167">
        <v>117.9492</v>
      </c>
      <c r="J18" s="32">
        <v>-8.0032999999999994</v>
      </c>
      <c r="K18" s="32">
        <v>-2.0562</v>
      </c>
      <c r="L18" s="263">
        <f t="shared" si="1"/>
        <v>-10.0595</v>
      </c>
      <c r="M18" s="256">
        <f t="shared" si="0"/>
        <v>-63.446200000000019</v>
      </c>
    </row>
    <row r="19" spans="1:22" s="19" customFormat="1">
      <c r="A19" s="22" t="s">
        <v>13</v>
      </c>
      <c r="B19" s="264">
        <v>29715.066636726999</v>
      </c>
      <c r="C19" s="265">
        <v>31243.858458238999</v>
      </c>
      <c r="D19" s="265">
        <v>24487.051649437999</v>
      </c>
      <c r="E19" s="265">
        <v>23528.844091635998</v>
      </c>
      <c r="F19" s="265">
        <v>27580.270855109011</v>
      </c>
      <c r="G19" s="265">
        <v>21512.618804555004</v>
      </c>
      <c r="H19" s="265">
        <v>2293.7575147100001</v>
      </c>
      <c r="I19" s="265">
        <v>3849.3685485149999</v>
      </c>
      <c r="J19" s="266">
        <v>0</v>
      </c>
      <c r="K19" s="266">
        <v>-22.136856468999998</v>
      </c>
      <c r="L19" s="266">
        <f t="shared" si="1"/>
        <v>-22.136856468999998</v>
      </c>
      <c r="M19" s="256">
        <f t="shared" si="0"/>
        <v>-4104.763919675006</v>
      </c>
    </row>
    <row r="20" spans="1:22" s="3" customFormat="1">
      <c r="A20" s="22" t="s">
        <v>54</v>
      </c>
      <c r="B20" s="259">
        <v>13996.0105</v>
      </c>
      <c r="C20" s="255">
        <v>14317.34</v>
      </c>
      <c r="D20" s="255">
        <v>10988.694100000001</v>
      </c>
      <c r="E20" s="255">
        <v>10924.441699999999</v>
      </c>
      <c r="F20" s="255">
        <v>13557.538950099999</v>
      </c>
      <c r="G20" s="255">
        <v>11179.6183941</v>
      </c>
      <c r="H20" s="255">
        <v>817.1164</v>
      </c>
      <c r="I20" s="255">
        <v>3442.5350376000001</v>
      </c>
      <c r="J20" s="267">
        <v>-36.1036</v>
      </c>
      <c r="K20" s="259">
        <v>-281.67</v>
      </c>
      <c r="L20" s="256">
        <f t="shared" si="1"/>
        <v>-317.77359999999999</v>
      </c>
      <c r="M20" s="256">
        <f t="shared" si="0"/>
        <v>-4197.0545316999996</v>
      </c>
    </row>
    <row r="21" spans="1:22" s="3" customFormat="1">
      <c r="A21" s="22" t="s">
        <v>55</v>
      </c>
      <c r="B21" s="254">
        <v>158.12162029400002</v>
      </c>
      <c r="C21" s="254">
        <v>179.97434047700003</v>
      </c>
      <c r="D21" s="254">
        <v>143.24460054300002</v>
      </c>
      <c r="E21" s="254">
        <v>114.302093689</v>
      </c>
      <c r="F21" s="254">
        <v>96.333977672999993</v>
      </c>
      <c r="G21" s="254">
        <v>85.941378303000022</v>
      </c>
      <c r="H21" s="254">
        <v>11.073024136000001</v>
      </c>
      <c r="I21" s="254">
        <v>94.81091136000002</v>
      </c>
      <c r="J21" s="255">
        <v>-9.0318262999999996E-2</v>
      </c>
      <c r="K21" s="254">
        <v>-43.98</v>
      </c>
      <c r="L21" s="256">
        <f t="shared" si="1"/>
        <v>-44.070318262999997</v>
      </c>
      <c r="M21" s="256">
        <f t="shared" si="0"/>
        <v>-33.452901847000042</v>
      </c>
    </row>
    <row r="22" spans="1:22" s="54" customFormat="1">
      <c r="A22" s="22" t="s">
        <v>56</v>
      </c>
      <c r="B22" s="259">
        <v>7465.0408949460007</v>
      </c>
      <c r="C22" s="259">
        <v>7513.9709070620011</v>
      </c>
      <c r="D22" s="259">
        <v>3933.6232223420029</v>
      </c>
      <c r="E22" s="259">
        <v>4078.6103170316042</v>
      </c>
      <c r="F22" s="259">
        <v>4110.7830690588899</v>
      </c>
      <c r="G22" s="259">
        <v>3411.9229288790002</v>
      </c>
      <c r="H22" s="259">
        <v>-220.437575928999</v>
      </c>
      <c r="I22" s="259">
        <v>1259.7851303126881</v>
      </c>
      <c r="J22" s="267">
        <v>0</v>
      </c>
      <c r="K22" s="259">
        <v>0.24</v>
      </c>
      <c r="L22" s="256">
        <f>J22+K22</f>
        <v>0.24</v>
      </c>
      <c r="M22" s="256">
        <v>-371.88</v>
      </c>
    </row>
    <row r="23" spans="1:22" s="3" customFormat="1">
      <c r="A23" s="22" t="s">
        <v>57</v>
      </c>
      <c r="B23" s="259">
        <v>3666.9571999999998</v>
      </c>
      <c r="C23" s="259">
        <v>3718.0743000000002</v>
      </c>
      <c r="D23" s="259">
        <v>2355.4306999999999</v>
      </c>
      <c r="E23" s="259">
        <v>2280.1156000000001</v>
      </c>
      <c r="F23" s="259">
        <v>2740.7129348135763</v>
      </c>
      <c r="G23" s="259">
        <v>1938.8742681207627</v>
      </c>
      <c r="H23" s="259">
        <v>151.6814219</v>
      </c>
      <c r="I23" s="259">
        <v>462.29950000000002</v>
      </c>
      <c r="J23" s="268">
        <v>0</v>
      </c>
      <c r="K23" s="267">
        <v>0.61</v>
      </c>
      <c r="L23" s="256">
        <f>J23+K23</f>
        <v>0.61</v>
      </c>
      <c r="M23" s="256">
        <v>-272.72000000000003</v>
      </c>
    </row>
    <row r="24" spans="1:22" s="19" customFormat="1">
      <c r="A24" s="22" t="s">
        <v>58</v>
      </c>
      <c r="B24" s="269">
        <v>6796.9691999999995</v>
      </c>
      <c r="C24" s="269">
        <v>6839.7922999999992</v>
      </c>
      <c r="D24" s="269">
        <v>3567.9007999999999</v>
      </c>
      <c r="E24" s="269">
        <v>3030.6945999999998</v>
      </c>
      <c r="F24" s="269">
        <v>3568.4624156782538</v>
      </c>
      <c r="G24" s="270">
        <v>2155.2876999999999</v>
      </c>
      <c r="H24" s="270">
        <v>-108.15989999999999</v>
      </c>
      <c r="I24" s="270">
        <v>908.52029999999991</v>
      </c>
      <c r="J24" s="170">
        <v>0</v>
      </c>
      <c r="K24" s="170">
        <v>2.2200000000000002</v>
      </c>
      <c r="L24" s="266">
        <f>J24+K24</f>
        <v>2.2200000000000002</v>
      </c>
      <c r="M24" s="256">
        <v>74.849999999999994</v>
      </c>
    </row>
    <row r="25" spans="1:22" s="3" customFormat="1">
      <c r="A25" s="22" t="s">
        <v>59</v>
      </c>
      <c r="B25" s="271">
        <v>2466.1883112000005</v>
      </c>
      <c r="C25" s="271">
        <v>2471.6366012690005</v>
      </c>
      <c r="D25" s="272">
        <v>2305.2631452926644</v>
      </c>
      <c r="E25" s="272">
        <v>2270.0422875699633</v>
      </c>
      <c r="F25" s="272">
        <v>1592.655899197501</v>
      </c>
      <c r="G25" s="273">
        <v>1476.39138003988</v>
      </c>
      <c r="H25" s="273">
        <v>123.514699073575</v>
      </c>
      <c r="I25" s="274">
        <v>473.2002369516</v>
      </c>
      <c r="J25" s="170">
        <v>0</v>
      </c>
      <c r="K25" s="256">
        <v>-2.1322292420000002</v>
      </c>
      <c r="L25" s="256">
        <f>J25+K25</f>
        <v>-2.1322292420000002</v>
      </c>
      <c r="M25" s="256">
        <f t="shared" si="0"/>
        <v>199.06820074690825</v>
      </c>
    </row>
    <row r="26" spans="1:22" s="3" customFormat="1">
      <c r="A26" s="275" t="s">
        <v>60</v>
      </c>
      <c r="B26" s="276">
        <v>7384.5277999999998</v>
      </c>
      <c r="C26" s="271">
        <v>7547.7551000000003</v>
      </c>
      <c r="D26" s="271">
        <v>4727.0715</v>
      </c>
      <c r="E26" s="269">
        <v>4852.7979999999998</v>
      </c>
      <c r="F26" s="269">
        <v>5122.6823999999997</v>
      </c>
      <c r="G26" s="270">
        <v>3758.2098999999998</v>
      </c>
      <c r="H26" s="277">
        <v>-30.200399999999998</v>
      </c>
      <c r="I26" s="270">
        <v>1555.6266929810001</v>
      </c>
      <c r="J26" s="270">
        <v>0</v>
      </c>
      <c r="K26" s="270">
        <v>9.2200000000000006</v>
      </c>
      <c r="L26" s="266">
        <f>J26+K26</f>
        <v>9.2200000000000006</v>
      </c>
      <c r="M26" s="256">
        <v>-421.61</v>
      </c>
    </row>
    <row r="27" spans="1:22" s="19" customFormat="1">
      <c r="A27" s="22" t="s">
        <v>61</v>
      </c>
      <c r="B27" s="269">
        <v>17515.0903</v>
      </c>
      <c r="C27" s="269">
        <v>17766.740099999999</v>
      </c>
      <c r="D27" s="269">
        <v>13740.0329</v>
      </c>
      <c r="E27" s="269">
        <v>13744.541800000001</v>
      </c>
      <c r="F27" s="269">
        <v>18087.5893</v>
      </c>
      <c r="G27" s="270">
        <v>13945.3105</v>
      </c>
      <c r="H27" s="270">
        <v>764.7056</v>
      </c>
      <c r="I27" s="270">
        <v>3432.9784</v>
      </c>
      <c r="J27" s="170">
        <v>0</v>
      </c>
      <c r="K27" s="278">
        <v>88.92</v>
      </c>
      <c r="L27" s="266">
        <f t="shared" si="1"/>
        <v>88.92</v>
      </c>
      <c r="M27" s="256">
        <f t="shared" si="0"/>
        <v>-4487.372699999999</v>
      </c>
    </row>
    <row r="28" spans="1:22" s="54" customFormat="1">
      <c r="A28" s="22" t="s">
        <v>11</v>
      </c>
      <c r="B28" s="271">
        <v>2859.0545895</v>
      </c>
      <c r="C28" s="271">
        <v>2864.7099195000001</v>
      </c>
      <c r="D28" s="271">
        <v>1470.1373761</v>
      </c>
      <c r="E28" s="271">
        <v>1312.5664394999999</v>
      </c>
      <c r="F28" s="271">
        <v>1582.5498522</v>
      </c>
      <c r="G28" s="271">
        <v>965.90970670000002</v>
      </c>
      <c r="H28" s="271">
        <v>50.4324528</v>
      </c>
      <c r="I28" s="271">
        <v>285.77277590200003</v>
      </c>
      <c r="J28" s="271">
        <v>0</v>
      </c>
      <c r="K28" s="271">
        <v>-1.2876463</v>
      </c>
      <c r="L28" s="256">
        <f t="shared" si="1"/>
        <v>-1.2876463</v>
      </c>
      <c r="M28" s="256">
        <f t="shared" si="0"/>
        <v>11.739150397999817</v>
      </c>
    </row>
    <row r="29" spans="1:22" s="3" customFormat="1">
      <c r="A29" s="57" t="s">
        <v>62</v>
      </c>
      <c r="B29" s="279">
        <f t="shared" ref="B29:M29" si="2">SUM(B4:B28)</f>
        <v>167228.68026321405</v>
      </c>
      <c r="C29" s="280">
        <f t="shared" si="2"/>
        <v>171209.78837801795</v>
      </c>
      <c r="D29" s="280">
        <f t="shared" si="2"/>
        <v>116219.13678671783</v>
      </c>
      <c r="E29" s="280">
        <f t="shared" si="2"/>
        <v>113403.60170227196</v>
      </c>
      <c r="F29" s="280">
        <f t="shared" si="2"/>
        <v>135599.42913506407</v>
      </c>
      <c r="G29" s="280">
        <f t="shared" si="2"/>
        <v>98796.360716193551</v>
      </c>
      <c r="H29" s="280">
        <f t="shared" si="2"/>
        <v>5355.7047981241285</v>
      </c>
      <c r="I29" s="280">
        <f t="shared" si="2"/>
        <v>31676.951042505902</v>
      </c>
      <c r="J29" s="280">
        <f t="shared" si="2"/>
        <v>-42.849639228610613</v>
      </c>
      <c r="K29" s="280">
        <f t="shared" si="2"/>
        <v>-528.69280988919581</v>
      </c>
      <c r="L29" s="280">
        <f t="shared" si="2"/>
        <v>-745.53211141780639</v>
      </c>
      <c r="M29" s="280">
        <f t="shared" si="2"/>
        <v>-21597.580150600981</v>
      </c>
    </row>
    <row r="30" spans="1:22" s="3" customFormat="1">
      <c r="A30" s="61" t="s">
        <v>80</v>
      </c>
      <c r="B30" s="281">
        <v>152980.29999999999</v>
      </c>
      <c r="C30" s="281">
        <v>156373.35999999999</v>
      </c>
      <c r="D30" s="281">
        <v>109044.37</v>
      </c>
      <c r="E30" s="281">
        <v>102999.64</v>
      </c>
      <c r="F30" s="281">
        <v>125770.85</v>
      </c>
      <c r="G30" s="281">
        <v>93635.78</v>
      </c>
      <c r="H30" s="281">
        <v>5519.63</v>
      </c>
      <c r="I30" s="282">
        <v>24991.68</v>
      </c>
      <c r="J30" s="283">
        <v>73.53</v>
      </c>
      <c r="K30" s="350">
        <v>42.08</v>
      </c>
      <c r="L30" s="351">
        <v>115.61</v>
      </c>
      <c r="M30" s="352">
        <v>-21200.07</v>
      </c>
      <c r="N30" s="284"/>
      <c r="O30" s="284"/>
      <c r="P30" s="284"/>
      <c r="Q30" s="284"/>
      <c r="R30" s="284"/>
      <c r="S30" s="284"/>
      <c r="T30" s="284"/>
      <c r="U30" s="284"/>
      <c r="V30" s="284"/>
    </row>
    <row r="31" spans="1:22" s="3" customFormat="1">
      <c r="A31" s="285" t="s">
        <v>63</v>
      </c>
      <c r="B31" s="276"/>
      <c r="C31" s="272"/>
      <c r="D31" s="286"/>
      <c r="E31" s="272"/>
      <c r="F31" s="287"/>
      <c r="G31" s="288"/>
      <c r="H31" s="288"/>
      <c r="I31" s="288"/>
      <c r="J31" s="273"/>
      <c r="K31" s="273"/>
      <c r="L31" s="289"/>
      <c r="M31" s="34">
        <f t="shared" ref="M31:M33" si="3">E31-G31-H31-I31-L31</f>
        <v>0</v>
      </c>
    </row>
    <row r="32" spans="1:22">
      <c r="A32" s="70" t="s">
        <v>67</v>
      </c>
      <c r="B32" s="290">
        <v>872.03740000000005</v>
      </c>
      <c r="C32" s="290">
        <v>872.03740000000005</v>
      </c>
      <c r="D32" s="290">
        <v>694.59490000000005</v>
      </c>
      <c r="E32" s="291">
        <v>585.40790000000004</v>
      </c>
      <c r="F32" s="290">
        <v>327.05189999999999</v>
      </c>
      <c r="G32" s="292">
        <v>287.32569999999998</v>
      </c>
      <c r="H32" s="292">
        <v>51.503999999999998</v>
      </c>
      <c r="I32" s="292">
        <v>529.58230000000003</v>
      </c>
      <c r="J32" s="293">
        <v>0</v>
      </c>
      <c r="K32" s="293">
        <v>0</v>
      </c>
      <c r="L32" s="294">
        <f t="shared" ref="L32:L37" si="4">J32+K32</f>
        <v>0</v>
      </c>
      <c r="M32" s="34">
        <f t="shared" si="3"/>
        <v>-283.00409999999999</v>
      </c>
    </row>
    <row r="33" spans="1:13">
      <c r="A33" s="70" t="s">
        <v>83</v>
      </c>
      <c r="B33" s="295">
        <v>2388.9899999999998</v>
      </c>
      <c r="C33" s="295">
        <v>2409.0100000000002</v>
      </c>
      <c r="D33" s="295">
        <v>1626.02</v>
      </c>
      <c r="E33" s="295">
        <v>1508.45</v>
      </c>
      <c r="F33" s="296">
        <v>1398.69</v>
      </c>
      <c r="G33" s="296">
        <v>891.94</v>
      </c>
      <c r="H33" s="296">
        <v>-22.17</v>
      </c>
      <c r="I33" s="296">
        <v>660.64</v>
      </c>
      <c r="J33" s="297">
        <v>24.46</v>
      </c>
      <c r="K33" s="297">
        <v>0.56000000000000005</v>
      </c>
      <c r="L33" s="294">
        <f t="shared" si="4"/>
        <v>25.02</v>
      </c>
      <c r="M33" s="34">
        <f t="shared" si="3"/>
        <v>-46.980000000000032</v>
      </c>
    </row>
    <row r="34" spans="1:13">
      <c r="A34" s="22" t="s">
        <v>75</v>
      </c>
      <c r="B34" s="295">
        <v>2521.67</v>
      </c>
      <c r="C34" s="295">
        <v>2521.67</v>
      </c>
      <c r="D34" s="295">
        <v>1952.19</v>
      </c>
      <c r="E34" s="295">
        <v>1908.33</v>
      </c>
      <c r="F34" s="295">
        <v>1656.51</v>
      </c>
      <c r="G34" s="296">
        <v>1406.22</v>
      </c>
      <c r="H34" s="296">
        <v>130.53</v>
      </c>
      <c r="I34" s="296">
        <v>502.68000000000006</v>
      </c>
      <c r="J34" s="297">
        <v>0</v>
      </c>
      <c r="K34" s="297">
        <v>-4.13</v>
      </c>
      <c r="L34" s="294">
        <f t="shared" si="4"/>
        <v>-4.13</v>
      </c>
      <c r="M34" s="293">
        <f t="shared" ref="M34:M35" si="5">E34-G34-H34-I34-L34</f>
        <v>-126.97000000000014</v>
      </c>
    </row>
    <row r="35" spans="1:13">
      <c r="A35" s="22" t="s">
        <v>69</v>
      </c>
      <c r="B35" s="295">
        <v>576.19421488200021</v>
      </c>
      <c r="C35" s="295">
        <v>576.19421488200021</v>
      </c>
      <c r="D35" s="295">
        <v>546.87723113300024</v>
      </c>
      <c r="E35" s="295">
        <v>503.4357094680002</v>
      </c>
      <c r="F35" s="295">
        <v>329.50098378489997</v>
      </c>
      <c r="G35" s="295">
        <v>310.31696837290008</v>
      </c>
      <c r="H35" s="295">
        <v>63.025085740999927</v>
      </c>
      <c r="I35" s="295">
        <v>288.14137719906114</v>
      </c>
      <c r="J35" s="296">
        <v>0</v>
      </c>
      <c r="K35" s="272">
        <v>-2.8141814999999997E-2</v>
      </c>
      <c r="L35" s="294">
        <f t="shared" si="4"/>
        <v>-2.8141814999999997E-2</v>
      </c>
      <c r="M35" s="293">
        <f t="shared" si="5"/>
        <v>-158.01958002996096</v>
      </c>
    </row>
    <row r="36" spans="1:13">
      <c r="A36" s="22" t="s">
        <v>15</v>
      </c>
      <c r="B36" s="295">
        <v>1242.8869</v>
      </c>
      <c r="C36" s="295">
        <v>1242.8869</v>
      </c>
      <c r="D36" s="295">
        <v>953.68299999999999</v>
      </c>
      <c r="E36" s="295">
        <v>841.06910000000005</v>
      </c>
      <c r="F36" s="295">
        <v>512.89403899199999</v>
      </c>
      <c r="G36" s="295">
        <v>450.06909999999999</v>
      </c>
      <c r="H36" s="295">
        <v>42.875599999999999</v>
      </c>
      <c r="I36" s="295">
        <v>419.45749999999998</v>
      </c>
      <c r="J36" s="295">
        <v>0</v>
      </c>
      <c r="K36" s="271">
        <v>147.35499999999999</v>
      </c>
      <c r="L36" s="294">
        <f t="shared" si="4"/>
        <v>147.35499999999999</v>
      </c>
      <c r="M36" s="293">
        <v>-71.33</v>
      </c>
    </row>
    <row r="37" spans="1:13">
      <c r="A37" s="275" t="s">
        <v>14</v>
      </c>
      <c r="B37" s="276">
        <v>6865.1417977999999</v>
      </c>
      <c r="C37" s="271">
        <v>6865.1417977999999</v>
      </c>
      <c r="D37" s="271">
        <v>5239.4745816177001</v>
      </c>
      <c r="E37" s="271">
        <v>4684.0921342954498</v>
      </c>
      <c r="F37" s="271">
        <v>4043.6070316722871</v>
      </c>
      <c r="G37" s="271">
        <v>3087.4266756443526</v>
      </c>
      <c r="H37" s="271">
        <v>340.41371914382802</v>
      </c>
      <c r="I37" s="271">
        <v>1101.3224392627162</v>
      </c>
      <c r="J37" s="271">
        <v>0</v>
      </c>
      <c r="K37" s="271">
        <v>-5.7525000000000004</v>
      </c>
      <c r="L37" s="289">
        <f t="shared" si="4"/>
        <v>-5.7525000000000004</v>
      </c>
      <c r="M37" s="293">
        <f>E37-G37-H37-I37-L37</f>
        <v>160.6818002445529</v>
      </c>
    </row>
    <row r="38" spans="1:13" s="95" customFormat="1">
      <c r="A38" s="75" t="s">
        <v>16</v>
      </c>
      <c r="B38" s="298">
        <f t="shared" ref="B38:M38" si="6">SUM(B32:B37)</f>
        <v>14466.920312681999</v>
      </c>
      <c r="C38" s="299">
        <f t="shared" si="6"/>
        <v>14486.940312682</v>
      </c>
      <c r="D38" s="280">
        <f t="shared" si="6"/>
        <v>11012.839712750701</v>
      </c>
      <c r="E38" s="300">
        <f t="shared" si="6"/>
        <v>10030.784843763449</v>
      </c>
      <c r="F38" s="300">
        <f t="shared" si="6"/>
        <v>8268.2539544491883</v>
      </c>
      <c r="G38" s="300">
        <f t="shared" si="6"/>
        <v>6433.2984440172531</v>
      </c>
      <c r="H38" s="300">
        <f t="shared" si="6"/>
        <v>606.17840488482796</v>
      </c>
      <c r="I38" s="300">
        <f t="shared" si="6"/>
        <v>3501.8236164617774</v>
      </c>
      <c r="J38" s="280">
        <f t="shared" si="6"/>
        <v>24.46</v>
      </c>
      <c r="K38" s="280">
        <f t="shared" si="6"/>
        <v>138.004358185</v>
      </c>
      <c r="L38" s="280">
        <f t="shared" si="6"/>
        <v>162.46435818499998</v>
      </c>
      <c r="M38" s="301">
        <f t="shared" si="6"/>
        <v>-525.62187978540828</v>
      </c>
    </row>
    <row r="39" spans="1:13" s="95" customFormat="1" ht="21.75" thickBot="1">
      <c r="A39" s="302" t="s">
        <v>80</v>
      </c>
      <c r="B39" s="303">
        <v>11354.03</v>
      </c>
      <c r="C39" s="304">
        <v>11371.73</v>
      </c>
      <c r="D39" s="304">
        <v>8914.2900000000009</v>
      </c>
      <c r="E39" s="304">
        <v>7828.05</v>
      </c>
      <c r="F39" s="304">
        <v>6069.89</v>
      </c>
      <c r="G39" s="305">
        <v>4750.43</v>
      </c>
      <c r="H39" s="306">
        <v>490.03</v>
      </c>
      <c r="I39" s="306">
        <v>3065.69</v>
      </c>
      <c r="J39" s="307">
        <v>0.24</v>
      </c>
      <c r="K39" s="306">
        <v>-126.93</v>
      </c>
      <c r="L39" s="308">
        <v>-126.69</v>
      </c>
      <c r="M39" s="306">
        <v>-342.77</v>
      </c>
    </row>
    <row r="40" spans="1:13" s="95" customFormat="1" ht="21.75" thickBot="1">
      <c r="A40" s="83" t="s">
        <v>17</v>
      </c>
      <c r="B40" s="309">
        <f t="shared" ref="B40:M40" si="7">B29+B38</f>
        <v>181695.60057589604</v>
      </c>
      <c r="C40" s="309">
        <f t="shared" si="7"/>
        <v>185696.72869069997</v>
      </c>
      <c r="D40" s="310">
        <f t="shared" si="7"/>
        <v>127231.97649946854</v>
      </c>
      <c r="E40" s="309">
        <f t="shared" si="7"/>
        <v>123434.38654603541</v>
      </c>
      <c r="F40" s="309">
        <f t="shared" si="7"/>
        <v>143867.68308951327</v>
      </c>
      <c r="G40" s="309">
        <f t="shared" si="7"/>
        <v>105229.65916021081</v>
      </c>
      <c r="H40" s="309">
        <f t="shared" si="7"/>
        <v>5961.8832030089561</v>
      </c>
      <c r="I40" s="311">
        <f t="shared" si="7"/>
        <v>35178.774658967683</v>
      </c>
      <c r="J40" s="311">
        <f t="shared" si="7"/>
        <v>-18.389639228610612</v>
      </c>
      <c r="K40" s="311">
        <f t="shared" si="7"/>
        <v>-390.68845170419581</v>
      </c>
      <c r="L40" s="311">
        <f t="shared" si="7"/>
        <v>-583.06775323280635</v>
      </c>
      <c r="M40" s="312">
        <f t="shared" si="7"/>
        <v>-22123.20203038639</v>
      </c>
    </row>
    <row r="41" spans="1:13" s="95" customFormat="1">
      <c r="A41" s="90" t="s">
        <v>64</v>
      </c>
      <c r="B41" s="313"/>
      <c r="C41" s="314"/>
      <c r="D41" s="314"/>
      <c r="E41" s="314"/>
      <c r="F41" s="314"/>
      <c r="G41" s="314"/>
      <c r="H41" s="314"/>
      <c r="I41" s="315"/>
      <c r="J41" s="315"/>
      <c r="K41" s="315"/>
      <c r="L41" s="316"/>
      <c r="M41" s="317"/>
    </row>
    <row r="42" spans="1:13" s="3" customFormat="1">
      <c r="A42" s="318" t="s">
        <v>18</v>
      </c>
      <c r="B42" s="276">
        <v>9361.2355000000007</v>
      </c>
      <c r="C42" s="271">
        <v>9361.2355000000007</v>
      </c>
      <c r="D42" s="272">
        <v>2100.4850000000001</v>
      </c>
      <c r="E42" s="272">
        <v>1846.3089</v>
      </c>
      <c r="F42" s="272">
        <v>8017.2136</v>
      </c>
      <c r="G42" s="272">
        <v>2131.0882000000001</v>
      </c>
      <c r="H42" s="272">
        <v>-265.85129999999998</v>
      </c>
      <c r="I42" s="272">
        <v>284.28559999999999</v>
      </c>
      <c r="J42" s="288">
        <v>0</v>
      </c>
      <c r="K42" s="272">
        <v>0</v>
      </c>
      <c r="L42" s="267">
        <v>0</v>
      </c>
      <c r="M42" s="256">
        <f t="shared" ref="M42:M43" si="8">E42-G42-H42-I42-L42</f>
        <v>-303.21360000000016</v>
      </c>
    </row>
    <row r="43" spans="1:13" s="3" customFormat="1">
      <c r="A43" s="99" t="s">
        <v>19</v>
      </c>
      <c r="B43" s="271">
        <v>1075.473968</v>
      </c>
      <c r="C43" s="271">
        <v>1075.473968</v>
      </c>
      <c r="D43" s="271">
        <v>792.28952400000003</v>
      </c>
      <c r="E43" s="271">
        <v>831.15511900000001</v>
      </c>
      <c r="F43" s="271">
        <v>1053.3073558190017</v>
      </c>
      <c r="G43" s="271">
        <v>958.62039900000002</v>
      </c>
      <c r="H43" s="271">
        <v>-37.156880999999998</v>
      </c>
      <c r="I43" s="271">
        <v>373.91035459999995</v>
      </c>
      <c r="J43" s="272">
        <v>18.920000000000002</v>
      </c>
      <c r="K43" s="272">
        <v>-50.5506776</v>
      </c>
      <c r="L43" s="267">
        <f>J43+K43</f>
        <v>-31.630677599999999</v>
      </c>
      <c r="M43" s="293">
        <f t="shared" si="8"/>
        <v>-432.58807599999994</v>
      </c>
    </row>
    <row r="44" spans="1:13" s="95" customFormat="1">
      <c r="A44" s="319" t="s">
        <v>20</v>
      </c>
      <c r="B44" s="320">
        <f>B42+B43</f>
        <v>10436.709468000001</v>
      </c>
      <c r="C44" s="320">
        <f t="shared" ref="C44:M44" si="9">C42+C43</f>
        <v>10436.709468000001</v>
      </c>
      <c r="D44" s="320">
        <f t="shared" si="9"/>
        <v>2892.7745240000004</v>
      </c>
      <c r="E44" s="320">
        <f t="shared" si="9"/>
        <v>2677.464019</v>
      </c>
      <c r="F44" s="320">
        <f t="shared" si="9"/>
        <v>9070.5209558190018</v>
      </c>
      <c r="G44" s="320">
        <f t="shared" si="9"/>
        <v>3089.708599</v>
      </c>
      <c r="H44" s="320">
        <f t="shared" si="9"/>
        <v>-303.00818099999998</v>
      </c>
      <c r="I44" s="320">
        <f t="shared" si="9"/>
        <v>658.19595459999994</v>
      </c>
      <c r="J44" s="300">
        <f t="shared" si="9"/>
        <v>18.920000000000002</v>
      </c>
      <c r="K44" s="300">
        <f t="shared" si="9"/>
        <v>-50.5506776</v>
      </c>
      <c r="L44" s="321">
        <f t="shared" si="9"/>
        <v>-31.630677599999999</v>
      </c>
      <c r="M44" s="301">
        <f t="shared" si="9"/>
        <v>-735.80167600000004</v>
      </c>
    </row>
    <row r="45" spans="1:13" s="95" customFormat="1" ht="21.75" thickBot="1">
      <c r="A45" s="61" t="s">
        <v>80</v>
      </c>
      <c r="B45" s="322">
        <v>8148.42</v>
      </c>
      <c r="C45" s="323">
        <v>8154.11</v>
      </c>
      <c r="D45" s="323">
        <v>2428.54</v>
      </c>
      <c r="E45" s="323">
        <v>2506.08</v>
      </c>
      <c r="F45" s="323">
        <v>7703.2</v>
      </c>
      <c r="G45" s="323">
        <v>2664.8</v>
      </c>
      <c r="H45" s="324">
        <v>-314.89</v>
      </c>
      <c r="I45" s="324">
        <v>511.82</v>
      </c>
      <c r="J45" s="324">
        <v>28.33</v>
      </c>
      <c r="K45" s="324">
        <v>-23.9</v>
      </c>
      <c r="L45" s="325">
        <v>4.43</v>
      </c>
      <c r="M45" s="326">
        <v>-360.07</v>
      </c>
    </row>
    <row r="46" spans="1:13" ht="21.75" thickBot="1">
      <c r="A46" s="111" t="s">
        <v>21</v>
      </c>
      <c r="B46" s="327">
        <f>B40+B44</f>
        <v>192132.31004389602</v>
      </c>
      <c r="C46" s="328">
        <f t="shared" ref="C46:M46" si="10">C40+C44</f>
        <v>196133.43815869995</v>
      </c>
      <c r="D46" s="328">
        <f t="shared" si="10"/>
        <v>130124.75102346853</v>
      </c>
      <c r="E46" s="328">
        <f t="shared" si="10"/>
        <v>126111.85056503542</v>
      </c>
      <c r="F46" s="328">
        <f t="shared" si="10"/>
        <v>152938.20404533227</v>
      </c>
      <c r="G46" s="329">
        <f t="shared" si="10"/>
        <v>108319.36775921081</v>
      </c>
      <c r="H46" s="327">
        <f t="shared" si="10"/>
        <v>5658.875022008956</v>
      </c>
      <c r="I46" s="328">
        <f t="shared" si="10"/>
        <v>35836.970613567682</v>
      </c>
      <c r="J46" s="328">
        <f t="shared" si="10"/>
        <v>0.53036077138938964</v>
      </c>
      <c r="K46" s="328">
        <f t="shared" si="10"/>
        <v>-441.23912930419579</v>
      </c>
      <c r="L46" s="330">
        <f t="shared" si="10"/>
        <v>-614.69843083280637</v>
      </c>
      <c r="M46" s="331">
        <f t="shared" si="10"/>
        <v>-22859.003706386389</v>
      </c>
    </row>
    <row r="47" spans="1:13" s="95" customFormat="1">
      <c r="A47" s="332" t="s">
        <v>80</v>
      </c>
      <c r="B47" s="241">
        <v>172482.75</v>
      </c>
      <c r="C47" s="241">
        <v>175899.19</v>
      </c>
      <c r="D47" s="241">
        <v>120387.2</v>
      </c>
      <c r="E47" s="241">
        <v>113333.77</v>
      </c>
      <c r="F47" s="241">
        <v>139543.94</v>
      </c>
      <c r="G47" s="241">
        <v>101051.01</v>
      </c>
      <c r="H47" s="241">
        <v>5694.77</v>
      </c>
      <c r="I47" s="241">
        <v>28569.18</v>
      </c>
      <c r="J47" s="242">
        <v>102.1</v>
      </c>
      <c r="K47" s="242">
        <v>-108.74</v>
      </c>
      <c r="L47" s="333">
        <v>-6.64</v>
      </c>
      <c r="M47" s="334">
        <v>-21902.91</v>
      </c>
    </row>
    <row r="48" spans="1:13" s="140" customFormat="1" ht="21.75" thickBot="1">
      <c r="A48" s="120" t="s">
        <v>65</v>
      </c>
      <c r="B48" s="335">
        <f>SUM(B46-B47)/B47</f>
        <v>0.11392188519661256</v>
      </c>
      <c r="C48" s="335">
        <f t="shared" ref="C48:I48" si="11">SUM(C46-C47)/C47</f>
        <v>0.11503320827514868</v>
      </c>
      <c r="D48" s="335">
        <f t="shared" si="11"/>
        <v>8.0885268728473916E-2</v>
      </c>
      <c r="E48" s="335">
        <f t="shared" si="11"/>
        <v>0.11274733528263831</v>
      </c>
      <c r="F48" s="335">
        <f t="shared" si="11"/>
        <v>9.5985995847130787E-2</v>
      </c>
      <c r="G48" s="335">
        <f t="shared" si="11"/>
        <v>7.1927611205576475E-2</v>
      </c>
      <c r="H48" s="335"/>
      <c r="I48" s="335">
        <f t="shared" si="11"/>
        <v>0.25439269217974342</v>
      </c>
      <c r="J48" s="335"/>
      <c r="K48" s="335"/>
      <c r="L48" s="336"/>
      <c r="M48" s="337">
        <f t="shared" ref="M48" si="12">SUM(M46-M47)/M47</f>
        <v>4.3651446606244988E-2</v>
      </c>
    </row>
    <row r="49" spans="1:13" s="140" customFormat="1">
      <c r="A49" s="338" t="s">
        <v>43</v>
      </c>
      <c r="B49" s="339"/>
      <c r="C49" s="339"/>
      <c r="D49" s="339"/>
      <c r="E49" s="339"/>
      <c r="F49" s="339"/>
      <c r="G49" s="339"/>
      <c r="H49" s="339"/>
      <c r="I49" s="339"/>
      <c r="J49" s="339"/>
      <c r="K49" s="339"/>
      <c r="L49" s="340"/>
      <c r="M49" s="341"/>
    </row>
    <row r="50" spans="1:13" s="3" customFormat="1" ht="24" customHeight="1">
      <c r="A50" s="354" t="s">
        <v>70</v>
      </c>
      <c r="B50" s="354"/>
      <c r="C50" s="354"/>
      <c r="D50" s="354"/>
      <c r="E50" s="354"/>
      <c r="F50" s="354"/>
      <c r="G50" s="354"/>
      <c r="H50" s="354"/>
      <c r="I50" s="354"/>
      <c r="J50" s="354"/>
      <c r="K50" s="354"/>
    </row>
    <row r="51" spans="1:13" s="342" customFormat="1">
      <c r="A51" s="140" t="s">
        <v>76</v>
      </c>
    </row>
    <row r="52" spans="1:13" s="342" customFormat="1">
      <c r="A52" s="140"/>
    </row>
    <row r="53" spans="1:13" s="342" customFormat="1">
      <c r="A53" s="140"/>
    </row>
    <row r="54" spans="1:13">
      <c r="A54" s="343"/>
    </row>
  </sheetData>
  <mergeCells count="2">
    <mergeCell ref="A1:E1"/>
    <mergeCell ref="A50:K50"/>
  </mergeCells>
  <pageMargins left="0.71" right="0.25" top="0.21" bottom="0.16" header="0.23" footer="0.16"/>
  <pageSetup paperSize="9" scale="36" fitToHeight="0" orientation="landscape" r:id="rId1"/>
  <ignoredErrors>
    <ignoredError sqref="L29 L38 L44 L46" formula="1"/>
    <ignoredError sqref="B48 C48:G48 M48 I48" evalErro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466"/>
  <sheetViews>
    <sheetView tabSelected="1" zoomScale="85" zoomScaleNormal="85" zoomScaleSheetLayoutView="100" workbookViewId="0">
      <pane xSplit="1" ySplit="2" topLeftCell="B3" activePane="bottomRight" state="frozen"/>
      <selection pane="topRight" activeCell="B1" sqref="B1"/>
      <selection pane="bottomLeft" activeCell="A4" sqref="A4"/>
      <selection pane="bottomRight" activeCell="B3" sqref="B3"/>
    </sheetView>
  </sheetViews>
  <sheetFormatPr defaultRowHeight="21"/>
  <cols>
    <col min="1" max="1" width="45" style="2" customWidth="1"/>
    <col min="2" max="2" width="15.28515625" style="2" customWidth="1"/>
    <col min="3" max="3" width="16.140625" style="2" bestFit="1" customWidth="1"/>
    <col min="4" max="4" width="15" style="2" customWidth="1"/>
    <col min="5" max="5" width="19.85546875" style="2" customWidth="1"/>
    <col min="6" max="6" width="14.7109375" style="2" customWidth="1"/>
    <col min="7" max="7" width="16" style="2" customWidth="1"/>
    <col min="8" max="8" width="18.7109375" style="2" customWidth="1"/>
    <col min="9" max="22" width="9.140625" style="3"/>
    <col min="23" max="16384" width="9.140625" style="2"/>
  </cols>
  <sheetData>
    <row r="1" spans="1:22" ht="21.75" thickBot="1">
      <c r="A1" s="1" t="s">
        <v>81</v>
      </c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2" s="10" customFormat="1" ht="60" customHeight="1" thickBot="1">
      <c r="A2" s="4" t="s">
        <v>1</v>
      </c>
      <c r="B2" s="5" t="s">
        <v>31</v>
      </c>
      <c r="C2" s="6" t="s">
        <v>32</v>
      </c>
      <c r="D2" s="6" t="s">
        <v>33</v>
      </c>
      <c r="E2" s="6" t="s">
        <v>34</v>
      </c>
      <c r="F2" s="7" t="s">
        <v>35</v>
      </c>
      <c r="G2" s="8" t="s">
        <v>39</v>
      </c>
      <c r="H2" s="9" t="s">
        <v>27</v>
      </c>
      <c r="V2" s="11"/>
    </row>
    <row r="3" spans="1:22" s="19" customFormat="1">
      <c r="A3" s="12" t="s">
        <v>46</v>
      </c>
      <c r="B3" s="13"/>
      <c r="C3" s="14"/>
      <c r="D3" s="14"/>
      <c r="E3" s="15"/>
      <c r="F3" s="16"/>
      <c r="G3" s="17"/>
      <c r="H3" s="1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3"/>
    </row>
    <row r="4" spans="1:22" s="19" customFormat="1">
      <c r="A4" s="20" t="s">
        <v>71</v>
      </c>
      <c r="B4" s="13">
        <v>221</v>
      </c>
      <c r="C4" s="21">
        <v>5</v>
      </c>
      <c r="D4" s="14">
        <v>3</v>
      </c>
      <c r="E4" s="15">
        <v>960867</v>
      </c>
      <c r="F4" s="16">
        <v>0</v>
      </c>
      <c r="G4" s="17">
        <v>546</v>
      </c>
      <c r="H4" s="18">
        <v>120.2869649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3"/>
    </row>
    <row r="5" spans="1:22" s="19" customFormat="1">
      <c r="A5" s="22" t="s">
        <v>10</v>
      </c>
      <c r="B5" s="23">
        <v>7351</v>
      </c>
      <c r="C5" s="24">
        <v>47330</v>
      </c>
      <c r="D5" s="24">
        <v>185</v>
      </c>
      <c r="E5" s="25">
        <v>26875198</v>
      </c>
      <c r="F5" s="26">
        <v>71.980220000000003</v>
      </c>
      <c r="G5" s="27">
        <v>5785.0343674000005</v>
      </c>
      <c r="H5" s="28">
        <v>5333.0601434807004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3"/>
    </row>
    <row r="6" spans="1:22" s="19" customFormat="1">
      <c r="A6" s="22" t="s">
        <v>47</v>
      </c>
      <c r="B6" s="23">
        <v>2180</v>
      </c>
      <c r="C6" s="24">
        <v>6744</v>
      </c>
      <c r="D6" s="24">
        <v>152</v>
      </c>
      <c r="E6" s="25">
        <v>5215005</v>
      </c>
      <c r="F6" s="26">
        <v>982.93079499999999</v>
      </c>
      <c r="G6" s="29">
        <v>2005.9812164140001</v>
      </c>
      <c r="H6" s="28">
        <v>1994.4088216898065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3"/>
    </row>
    <row r="7" spans="1:22" s="19" customFormat="1">
      <c r="A7" s="22" t="s">
        <v>48</v>
      </c>
      <c r="B7" s="23">
        <v>714</v>
      </c>
      <c r="C7" s="24">
        <v>8751</v>
      </c>
      <c r="D7" s="24">
        <v>135</v>
      </c>
      <c r="E7" s="25">
        <v>4576942</v>
      </c>
      <c r="F7" s="26">
        <v>119.52000000000001</v>
      </c>
      <c r="G7" s="29">
        <v>1574</v>
      </c>
      <c r="H7" s="28">
        <v>786.33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3"/>
    </row>
    <row r="8" spans="1:22" s="19" customFormat="1">
      <c r="A8" s="22" t="s">
        <v>72</v>
      </c>
      <c r="B8" s="23">
        <v>222</v>
      </c>
      <c r="C8" s="24">
        <v>733</v>
      </c>
      <c r="D8" s="24">
        <v>9</v>
      </c>
      <c r="E8" s="25">
        <v>40868</v>
      </c>
      <c r="F8" s="26">
        <v>0</v>
      </c>
      <c r="G8" s="29">
        <v>208</v>
      </c>
      <c r="H8" s="28">
        <v>28.13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3"/>
    </row>
    <row r="9" spans="1:22" s="19" customFormat="1">
      <c r="A9" s="22" t="s">
        <v>49</v>
      </c>
      <c r="B9" s="30">
        <v>2200</v>
      </c>
      <c r="C9" s="24">
        <v>7185</v>
      </c>
      <c r="D9" s="31">
        <v>127</v>
      </c>
      <c r="E9" s="25">
        <v>2371736</v>
      </c>
      <c r="F9" s="26">
        <v>230.78087099999999</v>
      </c>
      <c r="G9" s="32">
        <v>983.26693538477627</v>
      </c>
      <c r="H9" s="33">
        <v>1606.6263266830003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3"/>
    </row>
    <row r="10" spans="1:22" s="19" customFormat="1">
      <c r="A10" s="22" t="s">
        <v>78</v>
      </c>
      <c r="B10" s="30">
        <v>1599</v>
      </c>
      <c r="C10" s="24">
        <v>345</v>
      </c>
      <c r="D10" s="31">
        <v>40</v>
      </c>
      <c r="E10" s="31">
        <v>5151681</v>
      </c>
      <c r="F10" s="34">
        <v>0</v>
      </c>
      <c r="G10" s="34">
        <v>816.84310000000005</v>
      </c>
      <c r="H10" s="33">
        <v>533.93429780899999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3"/>
    </row>
    <row r="11" spans="1:22" s="19" customFormat="1">
      <c r="A11" s="22" t="s">
        <v>77</v>
      </c>
      <c r="B11" s="30">
        <v>3899</v>
      </c>
      <c r="C11" s="24">
        <v>15547</v>
      </c>
      <c r="D11" s="31">
        <v>129</v>
      </c>
      <c r="E11" s="35">
        <v>10263905</v>
      </c>
      <c r="F11" s="26">
        <v>292.20231200000001</v>
      </c>
      <c r="G11" s="34">
        <v>2434.2409256735973</v>
      </c>
      <c r="H11" s="33">
        <v>2782.55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3"/>
    </row>
    <row r="12" spans="1:22" s="19" customFormat="1">
      <c r="A12" s="22" t="s">
        <v>50</v>
      </c>
      <c r="B12" s="36">
        <v>8997</v>
      </c>
      <c r="C12" s="35">
        <v>47659</v>
      </c>
      <c r="D12" s="24">
        <v>273</v>
      </c>
      <c r="E12" s="35">
        <v>26222039</v>
      </c>
      <c r="F12" s="34">
        <v>106.788712</v>
      </c>
      <c r="G12" s="34">
        <v>6134.0342000000001</v>
      </c>
      <c r="H12" s="28">
        <v>4162.6400000000003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3"/>
    </row>
    <row r="13" spans="1:22" s="19" customFormat="1">
      <c r="A13" s="22" t="s">
        <v>51</v>
      </c>
      <c r="B13" s="23">
        <v>4013</v>
      </c>
      <c r="C13" s="24">
        <v>14485</v>
      </c>
      <c r="D13" s="37">
        <v>338</v>
      </c>
      <c r="E13" s="24">
        <v>7059015</v>
      </c>
      <c r="F13" s="26">
        <v>134.36696699999999</v>
      </c>
      <c r="G13" s="29">
        <v>2458.2543811960027</v>
      </c>
      <c r="H13" s="28">
        <v>2810.7423854193735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3"/>
    </row>
    <row r="14" spans="1:22" s="19" customFormat="1">
      <c r="A14" s="22" t="s">
        <v>52</v>
      </c>
      <c r="B14" s="38">
        <v>667</v>
      </c>
      <c r="C14" s="24">
        <v>472</v>
      </c>
      <c r="D14" s="39">
        <v>18</v>
      </c>
      <c r="E14" s="347">
        <v>1813381</v>
      </c>
      <c r="F14" s="40">
        <v>0</v>
      </c>
      <c r="G14" s="40">
        <v>305</v>
      </c>
      <c r="H14" s="41">
        <v>257.88039024699998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3"/>
    </row>
    <row r="15" spans="1:22" s="19" customFormat="1">
      <c r="A15" s="22" t="s">
        <v>68</v>
      </c>
      <c r="B15" s="23">
        <v>1266</v>
      </c>
      <c r="C15" s="24">
        <v>2131</v>
      </c>
      <c r="D15" s="31">
        <v>112</v>
      </c>
      <c r="E15" s="25">
        <v>3061884</v>
      </c>
      <c r="F15" s="26">
        <v>528.69118100000003</v>
      </c>
      <c r="G15" s="29">
        <v>1734.35</v>
      </c>
      <c r="H15" s="28">
        <v>639.90606624899999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3"/>
    </row>
    <row r="16" spans="1:22" s="19" customFormat="1">
      <c r="A16" s="22" t="s">
        <v>12</v>
      </c>
      <c r="B16" s="30">
        <v>1108</v>
      </c>
      <c r="C16" s="24">
        <v>1054</v>
      </c>
      <c r="D16" s="31">
        <v>170</v>
      </c>
      <c r="E16" s="31">
        <v>1622879</v>
      </c>
      <c r="F16" s="34">
        <v>159.5</v>
      </c>
      <c r="G16" s="42">
        <v>381.88670000000002</v>
      </c>
      <c r="H16" s="33">
        <v>516.76497819983842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3"/>
    </row>
    <row r="17" spans="1:22" s="19" customFormat="1">
      <c r="A17" s="22" t="s">
        <v>53</v>
      </c>
      <c r="B17" s="23">
        <v>11626</v>
      </c>
      <c r="C17" s="24">
        <v>71536</v>
      </c>
      <c r="D17" s="24">
        <v>1523</v>
      </c>
      <c r="E17" s="25">
        <v>14544499</v>
      </c>
      <c r="F17" s="26">
        <v>0</v>
      </c>
      <c r="G17" s="29">
        <v>2500</v>
      </c>
      <c r="H17" s="28">
        <v>3746.52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3"/>
    </row>
    <row r="18" spans="1:22" s="19" customFormat="1">
      <c r="A18" s="22" t="s">
        <v>82</v>
      </c>
      <c r="B18" s="43">
        <v>175</v>
      </c>
      <c r="C18" s="44">
        <v>3</v>
      </c>
      <c r="D18" s="44">
        <v>2</v>
      </c>
      <c r="E18" s="44">
        <v>481659</v>
      </c>
      <c r="F18" s="26">
        <v>0</v>
      </c>
      <c r="G18" s="45">
        <v>310.05</v>
      </c>
      <c r="H18" s="46">
        <v>62.746499999999997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3"/>
    </row>
    <row r="19" spans="1:22" s="19" customFormat="1">
      <c r="A19" s="47" t="s">
        <v>13</v>
      </c>
      <c r="B19" s="23">
        <v>16506</v>
      </c>
      <c r="C19" s="24">
        <v>94418</v>
      </c>
      <c r="D19" s="24">
        <v>2292</v>
      </c>
      <c r="E19" s="25">
        <v>32613033</v>
      </c>
      <c r="F19" s="26">
        <v>0</v>
      </c>
      <c r="G19" s="48">
        <v>13839.743299808997</v>
      </c>
      <c r="H19" s="28">
        <v>7472.5</v>
      </c>
    </row>
    <row r="20" spans="1:22" s="19" customFormat="1">
      <c r="A20" s="22" t="s">
        <v>54</v>
      </c>
      <c r="B20" s="23">
        <v>11576</v>
      </c>
      <c r="C20" s="24">
        <v>49327</v>
      </c>
      <c r="D20" s="24">
        <v>1678</v>
      </c>
      <c r="E20" s="15">
        <v>9684443</v>
      </c>
      <c r="F20" s="26">
        <v>0</v>
      </c>
      <c r="G20" s="29">
        <v>1388.9194</v>
      </c>
      <c r="H20" s="28">
        <v>2224.8200000000002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3"/>
    </row>
    <row r="21" spans="1:22" s="19" customFormat="1">
      <c r="A21" s="22" t="s">
        <v>55</v>
      </c>
      <c r="B21" s="23">
        <v>140</v>
      </c>
      <c r="C21" s="24">
        <v>11</v>
      </c>
      <c r="D21" s="24">
        <v>8</v>
      </c>
      <c r="E21" s="25">
        <v>69204</v>
      </c>
      <c r="F21" s="26">
        <v>101.43</v>
      </c>
      <c r="G21" s="29">
        <v>207</v>
      </c>
      <c r="H21" s="28">
        <v>85.794520115499992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3"/>
    </row>
    <row r="22" spans="1:22" s="19" customFormat="1">
      <c r="A22" s="22" t="s">
        <v>56</v>
      </c>
      <c r="B22" s="23">
        <v>3668</v>
      </c>
      <c r="C22" s="24">
        <v>32625</v>
      </c>
      <c r="D22" s="24">
        <v>136</v>
      </c>
      <c r="E22" s="24">
        <v>5875346</v>
      </c>
      <c r="F22" s="49">
        <v>0</v>
      </c>
      <c r="G22" s="29">
        <v>1846.1734700000011</v>
      </c>
      <c r="H22" s="28">
        <v>1350.45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3"/>
    </row>
    <row r="23" spans="1:22" s="19" customFormat="1">
      <c r="A23" s="22" t="s">
        <v>57</v>
      </c>
      <c r="B23" s="23">
        <v>2390</v>
      </c>
      <c r="C23" s="24">
        <v>7501</v>
      </c>
      <c r="D23" s="24">
        <v>156</v>
      </c>
      <c r="E23" s="25">
        <v>2061015</v>
      </c>
      <c r="F23" s="26">
        <v>179.6</v>
      </c>
      <c r="G23" s="29">
        <v>1170.2751299756173</v>
      </c>
      <c r="H23" s="28">
        <v>1231.6019383811968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3"/>
    </row>
    <row r="24" spans="1:22" s="19" customFormat="1">
      <c r="A24" s="22" t="s">
        <v>58</v>
      </c>
      <c r="B24" s="50">
        <v>4022</v>
      </c>
      <c r="C24" s="51">
        <v>12206</v>
      </c>
      <c r="D24" s="51">
        <v>123</v>
      </c>
      <c r="E24" s="51">
        <v>5797228</v>
      </c>
      <c r="F24" s="48">
        <v>21.5</v>
      </c>
      <c r="G24" s="48">
        <v>881.48829999999998</v>
      </c>
      <c r="H24" s="52">
        <v>2982.5522000000001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3"/>
    </row>
    <row r="25" spans="1:22" s="55" customFormat="1">
      <c r="A25" s="22" t="s">
        <v>59</v>
      </c>
      <c r="B25" s="50">
        <v>2914</v>
      </c>
      <c r="C25" s="24">
        <v>26310</v>
      </c>
      <c r="D25" s="51">
        <v>209</v>
      </c>
      <c r="E25" s="53">
        <v>3454842</v>
      </c>
      <c r="F25" s="48">
        <v>59.404203000000003</v>
      </c>
      <c r="G25" s="48">
        <v>1995.9919248373601</v>
      </c>
      <c r="H25" s="52">
        <v>5223.8610382380002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54"/>
    </row>
    <row r="26" spans="1:22" s="19" customFormat="1">
      <c r="A26" s="22" t="s">
        <v>60</v>
      </c>
      <c r="B26" s="23">
        <v>5080</v>
      </c>
      <c r="C26" s="24">
        <v>28531</v>
      </c>
      <c r="D26" s="24">
        <v>205</v>
      </c>
      <c r="E26" s="25">
        <v>11093063</v>
      </c>
      <c r="F26" s="26">
        <v>380.89968800000003</v>
      </c>
      <c r="G26" s="29">
        <v>2021.5539000000001</v>
      </c>
      <c r="H26" s="28">
        <v>1807.17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3"/>
    </row>
    <row r="27" spans="1:22" s="19" customFormat="1">
      <c r="A27" s="56" t="s">
        <v>61</v>
      </c>
      <c r="B27" s="23">
        <v>14038</v>
      </c>
      <c r="C27" s="24">
        <v>79320</v>
      </c>
      <c r="D27" s="24">
        <v>2053</v>
      </c>
      <c r="E27" s="25">
        <v>16508340</v>
      </c>
      <c r="F27" s="26">
        <v>0</v>
      </c>
      <c r="G27" s="29">
        <v>1510.5141000000001</v>
      </c>
      <c r="H27" s="28">
        <v>3372</v>
      </c>
    </row>
    <row r="28" spans="1:22" s="19" customFormat="1">
      <c r="A28" s="22" t="s">
        <v>11</v>
      </c>
      <c r="B28" s="23">
        <v>921</v>
      </c>
      <c r="C28" s="24">
        <v>2867</v>
      </c>
      <c r="D28" s="24">
        <v>111</v>
      </c>
      <c r="E28" s="25">
        <v>1418641</v>
      </c>
      <c r="F28" s="26">
        <v>0</v>
      </c>
      <c r="G28" s="29">
        <v>1003.8160311</v>
      </c>
      <c r="H28" s="28">
        <v>1059.5954309302601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3"/>
    </row>
    <row r="29" spans="1:22" s="19" customFormat="1">
      <c r="A29" s="57" t="s">
        <v>62</v>
      </c>
      <c r="B29" s="58">
        <f>SUM(B4:B28)</f>
        <v>107493</v>
      </c>
      <c r="C29" s="59">
        <f t="shared" ref="C29:H29" si="0">SUM(C4:C28)</f>
        <v>557096</v>
      </c>
      <c r="D29" s="59">
        <f t="shared" si="0"/>
        <v>10187</v>
      </c>
      <c r="E29" s="59">
        <f t="shared" si="0"/>
        <v>198836713</v>
      </c>
      <c r="F29" s="59">
        <f t="shared" si="0"/>
        <v>3369.5949489999998</v>
      </c>
      <c r="G29" s="59">
        <f t="shared" si="0"/>
        <v>54042.41738179035</v>
      </c>
      <c r="H29" s="60">
        <f t="shared" si="0"/>
        <v>52192.872002342665</v>
      </c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3"/>
    </row>
    <row r="30" spans="1:22" s="66" customFormat="1">
      <c r="A30" s="61" t="s">
        <v>80</v>
      </c>
      <c r="B30" s="62">
        <v>105180</v>
      </c>
      <c r="C30" s="63">
        <v>491323</v>
      </c>
      <c r="D30" s="63">
        <v>10580</v>
      </c>
      <c r="E30" s="63">
        <v>160432146</v>
      </c>
      <c r="F30" s="64">
        <v>3165</v>
      </c>
      <c r="G30" s="64">
        <v>47812</v>
      </c>
      <c r="H30" s="65">
        <v>48392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54"/>
    </row>
    <row r="31" spans="1:22" s="55" customFormat="1">
      <c r="A31" s="67" t="s">
        <v>63</v>
      </c>
      <c r="B31" s="68"/>
      <c r="C31" s="69"/>
      <c r="D31" s="69"/>
      <c r="E31" s="51"/>
      <c r="F31" s="48"/>
      <c r="G31" s="48"/>
      <c r="H31" s="5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54"/>
    </row>
    <row r="32" spans="1:22" s="55" customFormat="1">
      <c r="A32" s="70" t="s">
        <v>67</v>
      </c>
      <c r="B32" s="50">
        <v>2975</v>
      </c>
      <c r="C32" s="51">
        <v>25094</v>
      </c>
      <c r="D32" s="51">
        <v>80</v>
      </c>
      <c r="E32" s="71">
        <v>439205</v>
      </c>
      <c r="F32" s="72">
        <v>146.439346</v>
      </c>
      <c r="G32" s="73">
        <v>1061</v>
      </c>
      <c r="H32" s="74">
        <v>126.08</v>
      </c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54"/>
    </row>
    <row r="33" spans="1:22" s="19" customFormat="1">
      <c r="A33" s="70" t="s">
        <v>83</v>
      </c>
      <c r="B33" s="23">
        <v>8622</v>
      </c>
      <c r="C33" s="24">
        <v>124419</v>
      </c>
      <c r="D33" s="24">
        <v>156</v>
      </c>
      <c r="E33" s="25">
        <v>1104069</v>
      </c>
      <c r="F33" s="26">
        <v>0</v>
      </c>
      <c r="G33" s="29">
        <v>727.94910000000004</v>
      </c>
      <c r="H33" s="28">
        <v>722.12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3"/>
    </row>
    <row r="34" spans="1:22" s="19" customFormat="1">
      <c r="A34" s="22" t="s">
        <v>75</v>
      </c>
      <c r="B34" s="23">
        <v>4442</v>
      </c>
      <c r="C34" s="24">
        <v>98113</v>
      </c>
      <c r="D34" s="24">
        <v>194</v>
      </c>
      <c r="E34" s="25">
        <v>1413369</v>
      </c>
      <c r="F34" s="26">
        <v>196.47</v>
      </c>
      <c r="G34" s="29">
        <v>957.45</v>
      </c>
      <c r="H34" s="28">
        <v>423.93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3"/>
    </row>
    <row r="35" spans="1:22" s="19" customFormat="1">
      <c r="A35" s="22" t="s">
        <v>69</v>
      </c>
      <c r="B35" s="23">
        <v>1790</v>
      </c>
      <c r="C35" s="24">
        <v>34382</v>
      </c>
      <c r="D35" s="24">
        <v>47</v>
      </c>
      <c r="E35" s="25">
        <v>246489</v>
      </c>
      <c r="F35" s="26">
        <v>357.16202199999998</v>
      </c>
      <c r="G35" s="29">
        <v>1058.765842194</v>
      </c>
      <c r="H35" s="28">
        <v>202.59927475865513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3"/>
    </row>
    <row r="36" spans="1:22" s="19" customFormat="1">
      <c r="A36" s="22" t="s">
        <v>15</v>
      </c>
      <c r="B36" s="23">
        <v>2900</v>
      </c>
      <c r="C36" s="24">
        <v>40016</v>
      </c>
      <c r="D36" s="24">
        <v>55</v>
      </c>
      <c r="E36" s="25">
        <v>905066</v>
      </c>
      <c r="F36" s="26">
        <v>500.12889899999999</v>
      </c>
      <c r="G36" s="29">
        <v>1126</v>
      </c>
      <c r="H36" s="28">
        <v>251.27000635602451</v>
      </c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3"/>
    </row>
    <row r="37" spans="1:22" s="19" customFormat="1">
      <c r="A37" s="22" t="s">
        <v>14</v>
      </c>
      <c r="B37" s="23">
        <v>12537</v>
      </c>
      <c r="C37" s="24">
        <v>359408</v>
      </c>
      <c r="D37" s="24">
        <v>575</v>
      </c>
      <c r="E37" s="31">
        <v>5058688</v>
      </c>
      <c r="F37" s="48">
        <v>151.88</v>
      </c>
      <c r="G37" s="29">
        <v>1888.7982927801829</v>
      </c>
      <c r="H37" s="28">
        <v>1411.7642478</v>
      </c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3"/>
    </row>
    <row r="38" spans="1:22" s="19" customFormat="1">
      <c r="A38" s="75" t="s">
        <v>16</v>
      </c>
      <c r="B38" s="76">
        <f t="shared" ref="B38:H38" si="1">SUM(B32:B37)</f>
        <v>33266</v>
      </c>
      <c r="C38" s="77">
        <f t="shared" si="1"/>
        <v>681432</v>
      </c>
      <c r="D38" s="77">
        <f t="shared" si="1"/>
        <v>1107</v>
      </c>
      <c r="E38" s="77">
        <f t="shared" si="1"/>
        <v>9166886</v>
      </c>
      <c r="F38" s="78">
        <f t="shared" si="1"/>
        <v>1352.0802669999998</v>
      </c>
      <c r="G38" s="78">
        <f t="shared" si="1"/>
        <v>6819.9632349741833</v>
      </c>
      <c r="H38" s="79">
        <f t="shared" si="1"/>
        <v>3137.7635289146801</v>
      </c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3"/>
    </row>
    <row r="39" spans="1:22" s="66" customFormat="1" ht="21.75" thickBot="1">
      <c r="A39" s="201" t="s">
        <v>80</v>
      </c>
      <c r="B39" s="348">
        <v>29208</v>
      </c>
      <c r="C39" s="80">
        <v>520948</v>
      </c>
      <c r="D39" s="80">
        <v>881</v>
      </c>
      <c r="E39" s="80">
        <v>7228205</v>
      </c>
      <c r="F39" s="81">
        <v>1048.06</v>
      </c>
      <c r="G39" s="81">
        <v>5228.01</v>
      </c>
      <c r="H39" s="82">
        <v>2228.67</v>
      </c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54"/>
    </row>
    <row r="40" spans="1:22" s="55" customFormat="1" ht="21.75" thickBot="1">
      <c r="A40" s="83" t="s">
        <v>17</v>
      </c>
      <c r="B40" s="84">
        <f t="shared" ref="B40:H40" si="2">B38+B29</f>
        <v>140759</v>
      </c>
      <c r="C40" s="85">
        <f t="shared" si="2"/>
        <v>1238528</v>
      </c>
      <c r="D40" s="85">
        <f t="shared" si="2"/>
        <v>11294</v>
      </c>
      <c r="E40" s="86">
        <f t="shared" si="2"/>
        <v>208003599</v>
      </c>
      <c r="F40" s="87">
        <f t="shared" si="2"/>
        <v>4721.6752159999996</v>
      </c>
      <c r="G40" s="88">
        <f t="shared" si="2"/>
        <v>60862.380616764531</v>
      </c>
      <c r="H40" s="89">
        <f t="shared" si="2"/>
        <v>55330.635531257343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54"/>
    </row>
    <row r="41" spans="1:22" s="95" customFormat="1">
      <c r="A41" s="90" t="s">
        <v>64</v>
      </c>
      <c r="B41" s="91"/>
      <c r="C41" s="92"/>
      <c r="D41" s="93"/>
      <c r="E41" s="92"/>
      <c r="F41" s="93"/>
      <c r="G41" s="93"/>
      <c r="H41" s="94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3"/>
    </row>
    <row r="42" spans="1:22" s="95" customFormat="1">
      <c r="A42" s="96" t="s">
        <v>18</v>
      </c>
      <c r="B42" s="68">
        <v>301</v>
      </c>
      <c r="C42" s="69">
        <v>11</v>
      </c>
      <c r="D42" s="69">
        <v>20</v>
      </c>
      <c r="E42" s="51">
        <v>32504199</v>
      </c>
      <c r="F42" s="48">
        <v>0</v>
      </c>
      <c r="G42" s="97">
        <v>4143.7983000000004</v>
      </c>
      <c r="H42" s="98">
        <v>786.06039999999996</v>
      </c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3"/>
    </row>
    <row r="43" spans="1:22" s="95" customFormat="1">
      <c r="A43" s="99" t="s">
        <v>19</v>
      </c>
      <c r="B43" s="68">
        <v>571</v>
      </c>
      <c r="C43" s="69">
        <v>152</v>
      </c>
      <c r="D43" s="69">
        <v>66</v>
      </c>
      <c r="E43" s="100">
        <v>11991</v>
      </c>
      <c r="F43" s="48">
        <v>0</v>
      </c>
      <c r="G43" s="97">
        <v>5214.92</v>
      </c>
      <c r="H43" s="349" t="s">
        <v>84</v>
      </c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3"/>
    </row>
    <row r="44" spans="1:22" s="95" customFormat="1">
      <c r="A44" s="101" t="s">
        <v>20</v>
      </c>
      <c r="B44" s="102">
        <f>SUM(B42:B43)</f>
        <v>872</v>
      </c>
      <c r="C44" s="103">
        <f t="shared" ref="C44:H44" si="3">SUM(C42:C43)</f>
        <v>163</v>
      </c>
      <c r="D44" s="103">
        <f t="shared" si="3"/>
        <v>86</v>
      </c>
      <c r="E44" s="103">
        <f t="shared" si="3"/>
        <v>32516190</v>
      </c>
      <c r="F44" s="104">
        <f t="shared" si="3"/>
        <v>0</v>
      </c>
      <c r="G44" s="104">
        <f t="shared" si="3"/>
        <v>9358.7183000000005</v>
      </c>
      <c r="H44" s="105">
        <f t="shared" si="3"/>
        <v>786.06039999999996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3"/>
    </row>
    <row r="45" spans="1:22" s="95" customFormat="1" ht="21.75" thickBot="1">
      <c r="A45" s="61" t="s">
        <v>80</v>
      </c>
      <c r="B45" s="106">
        <v>920</v>
      </c>
      <c r="C45" s="107">
        <v>149</v>
      </c>
      <c r="D45" s="107">
        <v>86</v>
      </c>
      <c r="E45" s="108">
        <v>7848920</v>
      </c>
      <c r="F45" s="109" t="s">
        <v>85</v>
      </c>
      <c r="G45" s="109">
        <v>8430.51</v>
      </c>
      <c r="H45" s="110">
        <v>3610.28</v>
      </c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3"/>
    </row>
    <row r="46" spans="1:22" s="66" customFormat="1" ht="21.75" thickBot="1">
      <c r="A46" s="111" t="s">
        <v>21</v>
      </c>
      <c r="B46" s="112">
        <f>B40+B44</f>
        <v>141631</v>
      </c>
      <c r="C46" s="86">
        <f t="shared" ref="C46:H46" si="4">C40+C44</f>
        <v>1238691</v>
      </c>
      <c r="D46" s="86">
        <f t="shared" si="4"/>
        <v>11380</v>
      </c>
      <c r="E46" s="86">
        <f t="shared" si="4"/>
        <v>240519789</v>
      </c>
      <c r="F46" s="113">
        <f t="shared" si="4"/>
        <v>4721.6752159999996</v>
      </c>
      <c r="G46" s="87">
        <f t="shared" si="4"/>
        <v>70221.098916764531</v>
      </c>
      <c r="H46" s="114">
        <f t="shared" si="4"/>
        <v>56116.695931257345</v>
      </c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54"/>
    </row>
    <row r="47" spans="1:22" s="95" customFormat="1">
      <c r="A47" s="61" t="s">
        <v>80</v>
      </c>
      <c r="B47" s="115">
        <v>135308</v>
      </c>
      <c r="C47" s="116">
        <v>1012420</v>
      </c>
      <c r="D47" s="116">
        <v>11547</v>
      </c>
      <c r="E47" s="116">
        <v>175509271</v>
      </c>
      <c r="F47" s="117">
        <v>4212.6099999999997</v>
      </c>
      <c r="G47" s="118">
        <v>61470.71</v>
      </c>
      <c r="H47" s="119">
        <v>54230.99</v>
      </c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3"/>
    </row>
    <row r="48" spans="1:22" s="19" customFormat="1" ht="21.75" thickBot="1">
      <c r="A48" s="120" t="s">
        <v>65</v>
      </c>
      <c r="B48" s="121">
        <f>SUM(B46-B47)/B47</f>
        <v>4.6730422443610135E-2</v>
      </c>
      <c r="C48" s="122">
        <f t="shared" ref="C48:H48" si="5">SUM(C46-C47)/C47</f>
        <v>0.22349518974338714</v>
      </c>
      <c r="D48" s="122">
        <f t="shared" si="5"/>
        <v>-1.4462630986403395E-2</v>
      </c>
      <c r="E48" s="122">
        <f t="shared" si="5"/>
        <v>0.3704107345987438</v>
      </c>
      <c r="F48" s="122">
        <f t="shared" si="5"/>
        <v>0.12084318652806693</v>
      </c>
      <c r="G48" s="123"/>
      <c r="H48" s="124">
        <f t="shared" si="5"/>
        <v>3.477174086730387E-2</v>
      </c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3"/>
    </row>
    <row r="49" spans="9:21"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9:21"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9:21"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9:21"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9:21"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9:21"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9:21"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9:21"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9:21"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9:21"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9:21"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9:21"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9:21"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9:21"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9:21"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9:21"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9:21"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9:21"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9:21"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9:21"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9:21"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9:21"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9:21"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9:21"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9:21"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9:21"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9:21"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9:21"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9:21"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9:21"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9:21"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9:21"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9:21"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9:21"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9:21"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9:21"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9:21"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9:21"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9:21"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9:21"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9:21"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9:21"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9:21"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9:21"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9:21"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9:21"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9:21"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9:21"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9:21"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9:21"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9:21"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9:21"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9:21"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9:21"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9:21"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9:21"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9:21"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9:21"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9:21"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9:21"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9:21"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9:21"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9:21"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9:21"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9:21"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9:21"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9:21"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9:21"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9:21"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9:21"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9:21"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9:21"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9:21"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9:21"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9:21"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9:21"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9:21"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9:21"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9:21"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9:21"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9:21"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9:21"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9:21"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9:21"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9:21"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9:21"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9:21"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9:21"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9:21"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9:21"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9:21"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9:21"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9:21"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9:21"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9:21"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9:21"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9:21"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9:21"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9:21"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9:21"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9:21"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9:21"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9:21"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9:21"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9:21"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9:21"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9:21"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9:21"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9:21"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9:21"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9:21"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9:21"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9:21"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9:21"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9:21"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9:21"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9:21"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9:21"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9:21"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9:21"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9:21"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9:21"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9:21"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9:21"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9:21"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9:21"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9:21"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9:21"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9:21"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9:21"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9:21"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9:21"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9:21"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9:21"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9:21"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9:21"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9:21"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9:21"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9:21"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9:21"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9:21"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9:21"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9:21"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9:21"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9:21"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9:21"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9:21"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9:21"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9:21"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9:21"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9:21"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9:21"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9:21"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9:21"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9:21"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9:21"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9:21"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9:21"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9:21"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9:21"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9:21"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9:21"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9:21"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9:21"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9:21"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9:21"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9:21"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9:21"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9:21"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9:21"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9:21"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9:21"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9:21"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9:21"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9:21"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9:21"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9:21"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9:21"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9:21"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9:21"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9:21"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9:21"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9:21"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9:21"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9:21"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9:21"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9:21"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9:21"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9:21"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9:21"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9:21"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9:21"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9:21"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9:21"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9:21"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9:21"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9:21"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9:21"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9:21"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9:21"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9:21"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9:21"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9:21"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9:21"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9:21"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9:21"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9:21"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9:21"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9:21"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9:21"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9:21"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9:21"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9:21"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9:21"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9:21"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9:21"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9:21"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9:21"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9:21"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9:21"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9:21"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9:21"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9:21"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9:21"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9:21"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9:21"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9:21"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9:21"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9:21"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9:21"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9:21"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9:21"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9:21"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9:21"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9:21"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9:21"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9:21"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9:21"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9:21"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9:21"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9:21"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9:21"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9:21"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9:21"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9:21"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9:21"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9:21"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9:21"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9:21"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9:21"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9:21"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9:21"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9:21"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9:21"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9:21"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9:21"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9:21"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9:21"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9:21"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9:21"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9:21"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9:21"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9:21"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9:21"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9:21"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9:21"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9:21"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9:21"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9:21"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9:21"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9:21"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9:21"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9:21"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9:21"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9:21"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9:21"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9:21"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9:21"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9:21"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9:21"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9:21"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9:21"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9:21"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9:21"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9:21"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9:21"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9:21"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9:21"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9:21"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9:21"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9:21"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9:21"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9:21"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9:21"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9:21"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9:21"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9:21"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9:21"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9:21"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9:21"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9:21"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9:21"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9:21"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9:21"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9:21"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9:21"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9:21"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9:21"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9:21"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9:21"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9:21"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9:21"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9:21"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9:21"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9:21"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9:21"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9:21"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9:21"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9:21"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9:21"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9:21"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9:21"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9:21"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9:21"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9:21"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9:21"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9:21"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9:21"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9:21"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9:21"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9:21"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9:21"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9:21"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9:21"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9:21"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9:21"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9:21"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9:21"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9:21"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9:21"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9:21"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9:21"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9:21"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9:21"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9:21"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9:21"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9:21"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9:21"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9:21"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9:21"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9:21"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9:21"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9:21"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9:21"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9:21"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9:21"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9:21"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9:21"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9:21"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9:21"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9:21"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9:21"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9:21"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9:21"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9:21"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9:21"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9:21"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9:21"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9:21"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9:21"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9:21"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9:21"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9:21"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9:21"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9:21"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9:21"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9:21"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9:21"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9:21"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9:21"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9:21"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9:21"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9:21"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9:21"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9:21"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9:21"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9:21"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9:21"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9:21"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9:21"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9:21"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9:21"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9:21"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9:21"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9:21"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9:21"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9:21"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9:21"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9:21"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9:21"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9:21"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9:21"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9:21"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9:21"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9:21"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9:21"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9:21"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9:21"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9:21"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9:21"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9:21"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9:21"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9:21"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9:21"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9:21"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9:21"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9:21"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9:21"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</sheetData>
  <pageMargins left="0.35" right="0.25" top="0.28000000000000003" bottom="0.28999999999999998" header="0.3" footer="0.3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8"/>
  <sheetViews>
    <sheetView view="pageBreakPreview" zoomScale="55" zoomScaleSheetLayoutView="55" workbookViewId="0">
      <pane xSplit="1" ySplit="2" topLeftCell="B15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30.28515625" defaultRowHeight="21"/>
  <cols>
    <col min="1" max="1" width="47.42578125" style="2" customWidth="1"/>
    <col min="2" max="3" width="25.85546875" style="2" customWidth="1"/>
    <col min="4" max="4" width="29" style="2" customWidth="1"/>
    <col min="5" max="5" width="28.7109375" style="2" customWidth="1"/>
    <col min="6" max="6" width="26" style="2" customWidth="1"/>
    <col min="7" max="7" width="23.7109375" style="2" customWidth="1"/>
    <col min="8" max="8" width="25" style="127" customWidth="1"/>
    <col min="9" max="9" width="28" style="2" customWidth="1"/>
    <col min="10" max="10" width="30.28515625" style="2"/>
    <col min="11" max="11" width="24.5703125" style="2" customWidth="1"/>
    <col min="12" max="12" width="25.85546875" style="2" customWidth="1"/>
    <col min="13" max="16384" width="30.28515625" style="2"/>
  </cols>
  <sheetData>
    <row r="1" spans="1:13" ht="21.75" thickBot="1">
      <c r="A1" s="355" t="s">
        <v>79</v>
      </c>
      <c r="B1" s="356"/>
      <c r="C1" s="356"/>
      <c r="D1" s="357"/>
      <c r="H1" s="125"/>
      <c r="I1" s="126"/>
      <c r="K1" s="127"/>
      <c r="L1" s="128"/>
      <c r="M1" s="129" t="s">
        <v>0</v>
      </c>
    </row>
    <row r="2" spans="1:13" s="140" customFormat="1" ht="90" customHeight="1" thickBot="1">
      <c r="A2" s="130" t="s">
        <v>1</v>
      </c>
      <c r="B2" s="131" t="s">
        <v>22</v>
      </c>
      <c r="C2" s="132" t="s">
        <v>23</v>
      </c>
      <c r="D2" s="133" t="s">
        <v>24</v>
      </c>
      <c r="E2" s="134" t="s">
        <v>42</v>
      </c>
      <c r="F2" s="134" t="s">
        <v>25</v>
      </c>
      <c r="G2" s="135" t="s">
        <v>26</v>
      </c>
      <c r="H2" s="136" t="s">
        <v>28</v>
      </c>
      <c r="I2" s="137" t="s">
        <v>29</v>
      </c>
      <c r="J2" s="138" t="s">
        <v>30</v>
      </c>
      <c r="K2" s="137" t="s">
        <v>37</v>
      </c>
      <c r="L2" s="137" t="s">
        <v>38</v>
      </c>
      <c r="M2" s="139" t="s">
        <v>44</v>
      </c>
    </row>
    <row r="3" spans="1:13">
      <c r="A3" s="141" t="s">
        <v>46</v>
      </c>
      <c r="B3" s="142"/>
      <c r="C3" s="143"/>
      <c r="D3" s="143"/>
      <c r="E3" s="143"/>
      <c r="F3" s="144"/>
      <c r="G3" s="145"/>
      <c r="H3" s="146"/>
      <c r="I3" s="146"/>
      <c r="J3" s="147"/>
      <c r="K3" s="146"/>
      <c r="L3" s="146"/>
      <c r="M3" s="148"/>
    </row>
    <row r="4" spans="1:13">
      <c r="A4" s="149" t="s">
        <v>71</v>
      </c>
      <c r="B4" s="142">
        <v>16.624992499999998</v>
      </c>
      <c r="C4" s="143">
        <v>-198.01</v>
      </c>
      <c r="D4" s="143">
        <v>14.299472700000001</v>
      </c>
      <c r="E4" s="143">
        <v>-4.0752185000000001</v>
      </c>
      <c r="F4" s="156">
        <f t="shared" ref="F4:F28" si="0">C4+D4+E4</f>
        <v>-187.7857458</v>
      </c>
      <c r="G4" s="143">
        <v>-187.78527670000008</v>
      </c>
      <c r="H4" s="146">
        <f>'Business Results'!F4/'Business Results'!C4</f>
        <v>0.53027642556143673</v>
      </c>
      <c r="I4" s="146">
        <f>'Business Results'!D4/'Business Results'!B4</f>
        <v>0.50819164695969155</v>
      </c>
      <c r="J4" s="150">
        <f>'Business Results'!G4/'Business Results'!E4</f>
        <v>0.603308775870114</v>
      </c>
      <c r="K4" s="151">
        <f>'Business Results'!H4/'Business Results'!D4</f>
        <v>-6.8722688166692567E-2</v>
      </c>
      <c r="L4" s="146">
        <f>'Business Results'!I4/'Business Results'!D4</f>
        <v>1.56346101337668</v>
      </c>
      <c r="M4" s="152">
        <f t="shared" ref="M4" si="1">J4+K4+L4</f>
        <v>2.0980471010801014</v>
      </c>
    </row>
    <row r="5" spans="1:13">
      <c r="A5" s="153" t="s">
        <v>10</v>
      </c>
      <c r="B5" s="154">
        <v>1196.4949999999999</v>
      </c>
      <c r="C5" s="143">
        <v>1243.0904567000002</v>
      </c>
      <c r="D5" s="143">
        <v>211.9804</v>
      </c>
      <c r="E5" s="143">
        <v>-79.120052599999454</v>
      </c>
      <c r="F5" s="156">
        <f t="shared" si="0"/>
        <v>1375.9508041000006</v>
      </c>
      <c r="G5" s="157">
        <v>998.77704410000035</v>
      </c>
      <c r="H5" s="146">
        <f>'Business Results'!F5/'Business Results'!C5</f>
        <v>0.66024454047830938</v>
      </c>
      <c r="I5" s="146">
        <f>'Business Results'!D5/'Business Results'!B5</f>
        <v>0.62723833428254183</v>
      </c>
      <c r="J5" s="150">
        <f>'Business Results'!G5/'Business Results'!E5</f>
        <v>0.70736778181698179</v>
      </c>
      <c r="K5" s="151">
        <f>'Business Results'!H5/'Business Results'!D5</f>
        <v>1.1431403420754568E-2</v>
      </c>
      <c r="L5" s="146">
        <f>'Business Results'!I5/'Business Results'!D5</f>
        <v>0.28945937212729439</v>
      </c>
      <c r="M5" s="152">
        <f t="shared" ref="M5:M28" si="2">J5+K5+L5</f>
        <v>1.0082585573650307</v>
      </c>
    </row>
    <row r="6" spans="1:13" s="19" customFormat="1">
      <c r="A6" s="153" t="s">
        <v>47</v>
      </c>
      <c r="B6" s="154">
        <v>334.52906550497096</v>
      </c>
      <c r="C6" s="143">
        <f>B6+'Business Results'!M6</f>
        <v>104.84135438983631</v>
      </c>
      <c r="D6" s="16">
        <v>54.625452133528412</v>
      </c>
      <c r="E6" s="16">
        <v>-403.09288628813977</v>
      </c>
      <c r="F6" s="156">
        <f t="shared" si="0"/>
        <v>-243.62607976477506</v>
      </c>
      <c r="G6" s="158">
        <v>-243.62708432177666</v>
      </c>
      <c r="H6" s="146">
        <f>'Business Results'!F6/'Business Results'!C6</f>
        <v>0.58198672385817007</v>
      </c>
      <c r="I6" s="146">
        <f>'Business Results'!D6/'Business Results'!B6</f>
        <v>0.63942663445792591</v>
      </c>
      <c r="J6" s="150">
        <f>'Business Results'!G6/'Business Results'!E6</f>
        <v>0.7832590036464292</v>
      </c>
      <c r="K6" s="151">
        <f>'Business Results'!H6/'Business Results'!D6</f>
        <v>5.3883478400675984E-2</v>
      </c>
      <c r="L6" s="146">
        <f>'Business Results'!I6/'Business Results'!D6</f>
        <v>0.36733345342836771</v>
      </c>
      <c r="M6" s="152">
        <f t="shared" si="2"/>
        <v>1.2044759354754728</v>
      </c>
    </row>
    <row r="7" spans="1:13" s="19" customFormat="1">
      <c r="A7" s="153" t="s">
        <v>48</v>
      </c>
      <c r="B7" s="154">
        <v>699</v>
      </c>
      <c r="C7" s="143">
        <v>539</v>
      </c>
      <c r="D7" s="159">
        <v>61</v>
      </c>
      <c r="E7" s="16">
        <v>-345</v>
      </c>
      <c r="F7" s="156">
        <f t="shared" si="0"/>
        <v>255</v>
      </c>
      <c r="G7" s="158">
        <v>149</v>
      </c>
      <c r="H7" s="146">
        <f>'Business Results'!F7/'Business Results'!C7</f>
        <v>0.72290249433106579</v>
      </c>
      <c r="I7" s="146">
        <f>'Business Results'!D7/'Business Results'!B7</f>
        <v>0.77512505684402</v>
      </c>
      <c r="J7" s="150">
        <f>'Business Results'!G7/'Business Results'!E7</f>
        <v>0.74978178644166427</v>
      </c>
      <c r="K7" s="151">
        <f>'Business Results'!H7/'Business Results'!D7</f>
        <v>1.5253740099735994E-2</v>
      </c>
      <c r="L7" s="146">
        <f>'Business Results'!I7/'Business Results'!D7</f>
        <v>0.30947491933118215</v>
      </c>
      <c r="M7" s="152">
        <f t="shared" si="2"/>
        <v>1.0745104458725825</v>
      </c>
    </row>
    <row r="8" spans="1:13" s="19" customFormat="1">
      <c r="A8" s="153" t="s">
        <v>72</v>
      </c>
      <c r="B8" s="154">
        <v>1.4397</v>
      </c>
      <c r="C8" s="143">
        <f>B8+'Business Results'!M8</f>
        <v>-64.313824936000088</v>
      </c>
      <c r="D8" s="159">
        <v>6.67</v>
      </c>
      <c r="E8" s="16">
        <v>0</v>
      </c>
      <c r="F8" s="156">
        <f t="shared" si="0"/>
        <v>-57.643824936000087</v>
      </c>
      <c r="G8" s="158">
        <v>-57.6425249360001</v>
      </c>
      <c r="H8" s="146">
        <f>'Business Results'!F8/'Business Results'!C8</f>
        <v>0.37900210980940258</v>
      </c>
      <c r="I8" s="146">
        <f>'Business Results'!D8/'Business Results'!B8</f>
        <v>0.79493343109132686</v>
      </c>
      <c r="J8" s="150">
        <f>'Business Results'!G8/'Business Results'!E8</f>
        <v>1.2253710143487886</v>
      </c>
      <c r="K8" s="151">
        <f>'Business Results'!H8/'Business Results'!D8</f>
        <v>-0.14115760243635658</v>
      </c>
      <c r="L8" s="146">
        <f>'Business Results'!I8/'Business Results'!D8</f>
        <v>0.84776388804076941</v>
      </c>
      <c r="M8" s="161">
        <f t="shared" si="2"/>
        <v>1.9319772999532014</v>
      </c>
    </row>
    <row r="9" spans="1:13" s="19" customFormat="1">
      <c r="A9" s="153" t="s">
        <v>49</v>
      </c>
      <c r="B9" s="162">
        <v>291.23761897327984</v>
      </c>
      <c r="C9" s="143">
        <f>B9+'Business Results'!M9</f>
        <v>319.81887827327978</v>
      </c>
      <c r="D9" s="34">
        <v>62.533599899999999</v>
      </c>
      <c r="E9" s="34">
        <v>-209.35500039070507</v>
      </c>
      <c r="F9" s="156">
        <f t="shared" si="0"/>
        <v>172.99747778257472</v>
      </c>
      <c r="G9" s="34">
        <v>99.59720168477611</v>
      </c>
      <c r="H9" s="146">
        <f>'Business Results'!F9/'Business Results'!C9</f>
        <v>0.57905216814179727</v>
      </c>
      <c r="I9" s="146">
        <f>'Business Results'!D9/'Business Results'!B9</f>
        <v>0.63307285274361325</v>
      </c>
      <c r="J9" s="150">
        <f>'Business Results'!G9/'Business Results'!E9</f>
        <v>0.59655611840838174</v>
      </c>
      <c r="K9" s="151">
        <f>'Business Results'!H9/'Business Results'!D9</f>
        <v>4.1036889385878308E-2</v>
      </c>
      <c r="L9" s="146">
        <f>'Business Results'!I9/'Business Results'!D9</f>
        <v>0.3956839756540998</v>
      </c>
      <c r="M9" s="161">
        <f t="shared" si="2"/>
        <v>1.0332769834483599</v>
      </c>
    </row>
    <row r="10" spans="1:13" s="19" customFormat="1">
      <c r="A10" s="153" t="s">
        <v>73</v>
      </c>
      <c r="B10" s="162">
        <v>123.4948456075347</v>
      </c>
      <c r="C10" s="143">
        <f>B10+'Business Results'!M10</f>
        <v>-226.94704252751504</v>
      </c>
      <c r="D10" s="34">
        <v>54.360628749999997</v>
      </c>
      <c r="E10" s="163">
        <v>-2.6600201000000001</v>
      </c>
      <c r="F10" s="156">
        <f t="shared" si="0"/>
        <v>-175.24643387751505</v>
      </c>
      <c r="G10" s="34">
        <v>-175.24641387751521</v>
      </c>
      <c r="H10" s="146">
        <f>'Business Results'!F10/'Business Results'!C10</f>
        <v>0.57120666777439988</v>
      </c>
      <c r="I10" s="146">
        <f>'Business Results'!D10/'Business Results'!B10</f>
        <v>0.88277888092527379</v>
      </c>
      <c r="J10" s="150">
        <f>'Business Results'!G10/'Business Results'!E10</f>
        <v>0.74997015135544587</v>
      </c>
      <c r="K10" s="151">
        <f>'Business Results'!H10/'Business Results'!D10</f>
        <v>-1.2515852216064761E-2</v>
      </c>
      <c r="L10" s="146">
        <f>'Business Results'!I10/'Business Results'!D10</f>
        <v>0.43661521128596714</v>
      </c>
      <c r="M10" s="152">
        <f t="shared" si="2"/>
        <v>1.1740695104253482</v>
      </c>
    </row>
    <row r="11" spans="1:13" s="19" customFormat="1">
      <c r="A11" s="153" t="s">
        <v>77</v>
      </c>
      <c r="B11" s="162">
        <v>731.40825578559395</v>
      </c>
      <c r="C11" s="143">
        <f>B11+'Business Results'!M11</f>
        <v>553.61231098881865</v>
      </c>
      <c r="D11" s="34">
        <v>140.70051586047384</v>
      </c>
      <c r="E11" s="34">
        <v>-82.52245942027001</v>
      </c>
      <c r="F11" s="156">
        <f t="shared" si="0"/>
        <v>611.79036742902247</v>
      </c>
      <c r="G11" s="34">
        <v>447.70593009167044</v>
      </c>
      <c r="H11" s="146">
        <f>'Business Results'!F11/'Business Results'!C11</f>
        <v>0.6869575521649347</v>
      </c>
      <c r="I11" s="146">
        <f>'Business Results'!D11/'Business Results'!B11</f>
        <v>0.49739027889415127</v>
      </c>
      <c r="J11" s="150">
        <f>'Business Results'!G11/'Business Results'!E11</f>
        <v>0.77202117354879962</v>
      </c>
      <c r="K11" s="151">
        <f>'Business Results'!H11/'Business Results'!D11</f>
        <v>-5.0415559956629961E-2</v>
      </c>
      <c r="L11" s="146">
        <f>'Business Results'!I11/'Business Results'!D11</f>
        <v>0.3046622212735296</v>
      </c>
      <c r="M11" s="152">
        <f t="shared" si="2"/>
        <v>1.0262678348656993</v>
      </c>
    </row>
    <row r="12" spans="1:13" s="19" customFormat="1">
      <c r="A12" s="153" t="s">
        <v>50</v>
      </c>
      <c r="B12" s="162">
        <v>1567.2773</v>
      </c>
      <c r="C12" s="143">
        <v>1544.0851999999995</v>
      </c>
      <c r="D12" s="34">
        <v>464.44470000000001</v>
      </c>
      <c r="E12" s="34">
        <v>-311.64330000000001</v>
      </c>
      <c r="F12" s="156">
        <f t="shared" si="0"/>
        <v>1696.8865999999996</v>
      </c>
      <c r="G12" s="34">
        <v>1193.7570000000001</v>
      </c>
      <c r="H12" s="146">
        <f>'Business Results'!F12/'Business Results'!C12</f>
        <v>0.6666786279522261</v>
      </c>
      <c r="I12" s="146">
        <f>'Business Results'!D12/'Business Results'!B12</f>
        <v>0.72416461177756075</v>
      </c>
      <c r="J12" s="150">
        <f>'Business Results'!G12/'Business Results'!E12</f>
        <v>0.72861854771996482</v>
      </c>
      <c r="K12" s="151">
        <f>'Business Results'!H12/'Business Results'!D12</f>
        <v>3.7755959376351692E-2</v>
      </c>
      <c r="L12" s="146">
        <f>'Business Results'!I12/'Business Results'!D12</f>
        <v>0.23785661607208614</v>
      </c>
      <c r="M12" s="161">
        <f t="shared" si="2"/>
        <v>1.0042311231684027</v>
      </c>
    </row>
    <row r="13" spans="1:13" s="19" customFormat="1">
      <c r="A13" s="153" t="s">
        <v>51</v>
      </c>
      <c r="B13" s="164">
        <v>538.54063473255644</v>
      </c>
      <c r="C13" s="143">
        <f>B13+'Business Results'!M13</f>
        <v>154.57204564155614</v>
      </c>
      <c r="D13" s="16">
        <v>174.01278821644345</v>
      </c>
      <c r="E13" s="16">
        <v>-60.835264275999997</v>
      </c>
      <c r="F13" s="156">
        <f t="shared" si="0"/>
        <v>267.74956958199959</v>
      </c>
      <c r="G13" s="158">
        <v>204.69694054300049</v>
      </c>
      <c r="H13" s="146">
        <f>'Business Results'!F13/'Business Results'!C13</f>
        <v>0.80350587717015631</v>
      </c>
      <c r="I13" s="146">
        <f>'Business Results'!D13/'Business Results'!B13</f>
        <v>0.59555519293901171</v>
      </c>
      <c r="J13" s="150">
        <f>'Business Results'!G13/'Business Results'!E13</f>
        <v>0.88607389063860387</v>
      </c>
      <c r="K13" s="151">
        <f>'Business Results'!H13/'Business Results'!D13</f>
        <v>3.4878531424822487E-2</v>
      </c>
      <c r="L13" s="146">
        <f>'Business Results'!I13/'Business Results'!D13</f>
        <v>0.15696445622015526</v>
      </c>
      <c r="M13" s="152">
        <f t="shared" si="2"/>
        <v>1.0779168782835815</v>
      </c>
    </row>
    <row r="14" spans="1:13" s="19" customFormat="1">
      <c r="A14" s="153" t="s">
        <v>52</v>
      </c>
      <c r="B14" s="165">
        <v>35.832900999999993</v>
      </c>
      <c r="C14" s="143">
        <f>B14+'Business Results'!M14</f>
        <v>-38.105386300000006</v>
      </c>
      <c r="D14" s="40">
        <v>11.4704</v>
      </c>
      <c r="E14" s="16">
        <v>-1.4879</v>
      </c>
      <c r="F14" s="156">
        <f t="shared" si="0"/>
        <v>-28.122886300000008</v>
      </c>
      <c r="G14" s="158">
        <v>-28.122886300000008</v>
      </c>
      <c r="H14" s="146">
        <f>'Business Results'!F14/'Business Results'!C14</f>
        <v>0.51636819533537703</v>
      </c>
      <c r="I14" s="146">
        <f>'Business Results'!D14/'Business Results'!B14</f>
        <v>0.87020516582143281</v>
      </c>
      <c r="J14" s="150">
        <f>'Business Results'!G14/'Business Results'!E14</f>
        <v>0.68800730174172664</v>
      </c>
      <c r="K14" s="151">
        <f>'Business Results'!H14/'Business Results'!D14</f>
        <v>7.4383715287997268E-2</v>
      </c>
      <c r="L14" s="146">
        <f>'Business Results'!I14/'Business Results'!D14</f>
        <v>0.36217147338249295</v>
      </c>
      <c r="M14" s="152">
        <f t="shared" si="2"/>
        <v>1.1245624904122169</v>
      </c>
    </row>
    <row r="15" spans="1:13" s="19" customFormat="1">
      <c r="A15" s="153" t="s">
        <v>68</v>
      </c>
      <c r="B15" s="164">
        <v>140.00761287913636</v>
      </c>
      <c r="C15" s="143">
        <f>B15+'Business Results'!M15</f>
        <v>-33.05915737078351</v>
      </c>
      <c r="D15" s="16">
        <v>42.413728872863658</v>
      </c>
      <c r="E15" s="16">
        <v>-118.95581828108</v>
      </c>
      <c r="F15" s="156">
        <f t="shared" si="0"/>
        <v>-109.60124677899985</v>
      </c>
      <c r="G15" s="158">
        <v>-109.60124677899985</v>
      </c>
      <c r="H15" s="146">
        <f>'Business Results'!F15/'Business Results'!C15</f>
        <v>0.54497272838251509</v>
      </c>
      <c r="I15" s="146">
        <f>'Business Results'!D15/'Business Results'!B15</f>
        <v>0.87433962559966205</v>
      </c>
      <c r="J15" s="150">
        <f>'Business Results'!G15/'Business Results'!E15</f>
        <v>0.72420369041521904</v>
      </c>
      <c r="K15" s="151">
        <f>'Business Results'!H15/'Business Results'!D15</f>
        <v>0.10677050994211225</v>
      </c>
      <c r="L15" s="146">
        <f>'Business Results'!I15/'Business Results'!D15</f>
        <v>0.34608127657484172</v>
      </c>
      <c r="M15" s="161">
        <f t="shared" si="2"/>
        <v>1.1770554769321731</v>
      </c>
    </row>
    <row r="16" spans="1:13" s="19" customFormat="1">
      <c r="A16" s="153" t="s">
        <v>12</v>
      </c>
      <c r="B16" s="162">
        <v>175.9263</v>
      </c>
      <c r="C16" s="143">
        <f>B16+'Business Results'!M16</f>
        <v>7.7880000000000678</v>
      </c>
      <c r="D16" s="34">
        <v>24.234100000000002</v>
      </c>
      <c r="E16" s="34">
        <v>-30.280999999999999</v>
      </c>
      <c r="F16" s="156">
        <f t="shared" si="0"/>
        <v>1.7411000000000669</v>
      </c>
      <c r="G16" s="34">
        <v>-6.0107999999999997</v>
      </c>
      <c r="H16" s="146">
        <f>'Business Results'!F16/'Business Results'!C16</f>
        <v>0.65144061987820412</v>
      </c>
      <c r="I16" s="146">
        <f>'Business Results'!D16/'Business Results'!B16</f>
        <v>0.64516199354818171</v>
      </c>
      <c r="J16" s="150">
        <f>'Business Results'!G16/'Business Results'!E16</f>
        <v>0.84346227641794325</v>
      </c>
      <c r="K16" s="151">
        <f>'Business Results'!H16/'Business Results'!D16</f>
        <v>-7.9607484765729944E-2</v>
      </c>
      <c r="L16" s="146">
        <f>'Business Results'!I16/'Business Results'!D16</f>
        <v>0.4436195646107568</v>
      </c>
      <c r="M16" s="152">
        <f t="shared" si="2"/>
        <v>1.2074743562629702</v>
      </c>
    </row>
    <row r="17" spans="1:13" s="19" customFormat="1">
      <c r="A17" s="153" t="s">
        <v>53</v>
      </c>
      <c r="B17" s="142">
        <v>1930.26</v>
      </c>
      <c r="C17" s="143">
        <f>B17+'Business Results'!M17</f>
        <v>-3829.1377207999994</v>
      </c>
      <c r="D17" s="143">
        <v>20.099999999999909</v>
      </c>
      <c r="E17" s="143">
        <v>-299.29999999999995</v>
      </c>
      <c r="F17" s="156">
        <f t="shared" si="0"/>
        <v>-4108.3377207999993</v>
      </c>
      <c r="G17" s="157">
        <v>-4108.3377207999993</v>
      </c>
      <c r="H17" s="146">
        <f>'Business Results'!F17/'Business Results'!C17</f>
        <v>1.0580686671765358</v>
      </c>
      <c r="I17" s="146">
        <f>'Business Results'!D17/'Business Results'!B17</f>
        <v>0.61713668493451268</v>
      </c>
      <c r="J17" s="150">
        <f>'Business Results'!G17/'Business Results'!E17</f>
        <v>1.0585814441396633</v>
      </c>
      <c r="K17" s="151">
        <f>'Business Results'!H17/'Business Results'!D17</f>
        <v>8.5095035629101798E-2</v>
      </c>
      <c r="L17" s="146">
        <f>'Business Results'!I17/'Business Results'!D17</f>
        <v>0.4643328035351858</v>
      </c>
      <c r="M17" s="152">
        <f t="shared" si="2"/>
        <v>1.608009283303951</v>
      </c>
    </row>
    <row r="18" spans="1:13" s="19" customFormat="1">
      <c r="A18" s="153" t="s">
        <v>82</v>
      </c>
      <c r="B18" s="166">
        <v>15.2545</v>
      </c>
      <c r="C18" s="143">
        <f>B18+'Business Results'!M18</f>
        <v>-48.191700000000019</v>
      </c>
      <c r="D18" s="167">
        <v>2.6612</v>
      </c>
      <c r="E18" s="16">
        <v>-25.521000000000001</v>
      </c>
      <c r="F18" s="156">
        <f t="shared" si="0"/>
        <v>-71.051500000000019</v>
      </c>
      <c r="G18" s="168">
        <v>-71.051500000000004</v>
      </c>
      <c r="H18" s="146">
        <f>'Business Results'!F18/'Business Results'!C18</f>
        <v>0.56256406249881785</v>
      </c>
      <c r="I18" s="146">
        <f>'Business Results'!D18/'Business Results'!B18</f>
        <v>0.73471138040795814</v>
      </c>
      <c r="J18" s="150">
        <f>'Business Results'!G18/'Business Results'!E18</f>
        <v>0.66514960062664741</v>
      </c>
      <c r="K18" s="151">
        <f>'Business Results'!H18/'Business Results'!D18</f>
        <v>-2.9704087671855981E-2</v>
      </c>
      <c r="L18" s="146">
        <f>'Business Results'!I18/'Business Results'!D18</f>
        <v>1.0161175689168434</v>
      </c>
      <c r="M18" s="152">
        <f t="shared" si="2"/>
        <v>1.6515630818716347</v>
      </c>
    </row>
    <row r="19" spans="1:13" s="19" customFormat="1">
      <c r="A19" s="160" t="s">
        <v>13</v>
      </c>
      <c r="B19" s="164">
        <v>4517.7177948198769</v>
      </c>
      <c r="C19" s="143">
        <f>B19+'Business Results'!M19</f>
        <v>412.95387514487084</v>
      </c>
      <c r="D19" s="16">
        <v>2247.8868307601224</v>
      </c>
      <c r="E19" s="16">
        <v>-1022.0176199370001</v>
      </c>
      <c r="F19" s="156">
        <f t="shared" si="0"/>
        <v>1638.8230859679932</v>
      </c>
      <c r="G19" s="158">
        <v>1417.7523589439961</v>
      </c>
      <c r="H19" s="146">
        <f>'Business Results'!F19/'Business Results'!C19</f>
        <v>0.88274215209280915</v>
      </c>
      <c r="I19" s="146">
        <f>'Business Results'!D19/'Business Results'!B19</f>
        <v>0.82406181176698701</v>
      </c>
      <c r="J19" s="150">
        <f>'Business Results'!G19/'Business Results'!E19</f>
        <v>0.91430835789346243</v>
      </c>
      <c r="K19" s="151">
        <f>'Business Results'!H19/'Business Results'!D19</f>
        <v>9.3672261877335655E-2</v>
      </c>
      <c r="L19" s="146">
        <f>'Business Results'!I19/'Business Results'!D19</f>
        <v>0.1572001645450585</v>
      </c>
      <c r="M19" s="161">
        <f t="shared" si="2"/>
        <v>1.1651807843158566</v>
      </c>
    </row>
    <row r="20" spans="1:13" s="19" customFormat="1">
      <c r="A20" s="153" t="s">
        <v>54</v>
      </c>
      <c r="B20" s="164">
        <v>2814.3000999999999</v>
      </c>
      <c r="C20" s="143">
        <f>B20+'Business Results'!M20</f>
        <v>-1382.7544316999997</v>
      </c>
      <c r="D20" s="16">
        <v>29.48</v>
      </c>
      <c r="E20" s="16">
        <v>-145.43</v>
      </c>
      <c r="F20" s="156">
        <f t="shared" si="0"/>
        <v>-1498.7044316999998</v>
      </c>
      <c r="G20" s="169">
        <v>-1524.1084371999987</v>
      </c>
      <c r="H20" s="146">
        <f>'Business Results'!F20/'Business Results'!C20</f>
        <v>0.94693140975209078</v>
      </c>
      <c r="I20" s="146">
        <f>'Business Results'!D20/'Business Results'!B20</f>
        <v>0.78513045556803496</v>
      </c>
      <c r="J20" s="150">
        <f>'Business Results'!G20/'Business Results'!E20</f>
        <v>1.0233583281514516</v>
      </c>
      <c r="K20" s="151">
        <f>'Business Results'!H20/'Business Results'!D20</f>
        <v>7.4359736704291357E-2</v>
      </c>
      <c r="L20" s="146">
        <f>'Business Results'!I20/'Business Results'!D20</f>
        <v>0.31327972243762797</v>
      </c>
      <c r="M20" s="152">
        <f t="shared" si="2"/>
        <v>1.410997787293371</v>
      </c>
    </row>
    <row r="21" spans="1:13" s="19" customFormat="1">
      <c r="A21" s="153" t="s">
        <v>55</v>
      </c>
      <c r="B21" s="164">
        <v>22.655650054210895</v>
      </c>
      <c r="C21" s="143">
        <v>-10.79</v>
      </c>
      <c r="D21" s="16">
        <v>8.8944769457891013</v>
      </c>
      <c r="E21" s="16">
        <v>-63.57576262041065</v>
      </c>
      <c r="F21" s="156">
        <f t="shared" si="0"/>
        <v>-65.471285674621555</v>
      </c>
      <c r="G21" s="170">
        <v>-62.114538658333359</v>
      </c>
      <c r="H21" s="146">
        <f>'Business Results'!F21/'Business Results'!C21</f>
        <v>0.5352650684407485</v>
      </c>
      <c r="I21" s="146">
        <f>'Business Results'!D21/'Business Results'!B21</f>
        <v>0.90591406966777388</v>
      </c>
      <c r="J21" s="150">
        <f>'Business Results'!G21/'Business Results'!E21</f>
        <v>0.7518793009761876</v>
      </c>
      <c r="K21" s="151">
        <f>'Business Results'!H21/'Business Results'!D21</f>
        <v>7.7301511498690204E-2</v>
      </c>
      <c r="L21" s="146">
        <f>'Business Results'!I21/'Business Results'!D21</f>
        <v>0.66188122275184202</v>
      </c>
      <c r="M21" s="161">
        <f t="shared" si="2"/>
        <v>1.4910620352267199</v>
      </c>
    </row>
    <row r="22" spans="1:13" s="19" customFormat="1">
      <c r="A22" s="153" t="s">
        <v>56</v>
      </c>
      <c r="B22" s="164">
        <v>802.94200166511291</v>
      </c>
      <c r="C22" s="143">
        <f>B22+'Business Results'!M22</f>
        <v>431.06200166511292</v>
      </c>
      <c r="D22" s="16">
        <v>125.0385</v>
      </c>
      <c r="E22" s="16">
        <v>-256.71586968731202</v>
      </c>
      <c r="F22" s="156">
        <f t="shared" si="0"/>
        <v>299.38463197780089</v>
      </c>
      <c r="G22" s="169">
        <v>259.36160000000007</v>
      </c>
      <c r="H22" s="146">
        <f>'Business Results'!F22/'Business Results'!C22</f>
        <v>0.54708530548013867</v>
      </c>
      <c r="I22" s="146">
        <f>'Business Results'!D22/'Business Results'!B22</f>
        <v>0.52693927303267063</v>
      </c>
      <c r="J22" s="150">
        <f>'Business Results'!G22/'Business Results'!E22</f>
        <v>0.83654055270526151</v>
      </c>
      <c r="K22" s="151">
        <f>'Business Results'!H22/'Business Results'!D22</f>
        <v>-5.6039321376020031E-2</v>
      </c>
      <c r="L22" s="146">
        <f>'Business Results'!I22/'Business Results'!D22</f>
        <v>0.32026075175614721</v>
      </c>
      <c r="M22" s="152">
        <f t="shared" si="2"/>
        <v>1.1007619830853885</v>
      </c>
    </row>
    <row r="23" spans="1:13" s="19" customFormat="1">
      <c r="A23" s="153" t="s">
        <v>57</v>
      </c>
      <c r="B23" s="164">
        <v>337.39319999999998</v>
      </c>
      <c r="C23" s="143">
        <v>65.260000000000005</v>
      </c>
      <c r="D23" s="164">
        <v>81.668750000000003</v>
      </c>
      <c r="E23" s="164">
        <v>-105.63300118642999</v>
      </c>
      <c r="F23" s="156">
        <f t="shared" si="0"/>
        <v>41.295748813570015</v>
      </c>
      <c r="G23" s="169">
        <v>24.546829975617374</v>
      </c>
      <c r="H23" s="146">
        <f>'Business Results'!F23/'Business Results'!C23</f>
        <v>0.73713237382415309</v>
      </c>
      <c r="I23" s="146">
        <f>'Business Results'!D23/'Business Results'!B23</f>
        <v>0.64233929427919145</v>
      </c>
      <c r="J23" s="150">
        <f>'Business Results'!G23/'Business Results'!E23</f>
        <v>0.85034033718323876</v>
      </c>
      <c r="K23" s="151">
        <f>'Business Results'!H23/'Business Results'!D23</f>
        <v>6.4396469783636598E-2</v>
      </c>
      <c r="L23" s="146">
        <f>'Business Results'!I23/'Business Results'!D23</f>
        <v>0.1962696249140338</v>
      </c>
      <c r="M23" s="152">
        <f t="shared" si="2"/>
        <v>1.1110064318809092</v>
      </c>
    </row>
    <row r="24" spans="1:13" s="66" customFormat="1">
      <c r="A24" s="160" t="s">
        <v>58</v>
      </c>
      <c r="B24" s="154">
        <v>398.06420000000003</v>
      </c>
      <c r="C24" s="143">
        <v>474.93</v>
      </c>
      <c r="D24" s="154">
        <v>91.3352</v>
      </c>
      <c r="E24" s="154">
        <v>-1.8572</v>
      </c>
      <c r="F24" s="156">
        <f t="shared" si="0"/>
        <v>564.40800000000002</v>
      </c>
      <c r="G24" s="171">
        <v>411.76069999999999</v>
      </c>
      <c r="H24" s="146">
        <f>'Business Results'!F24/'Business Results'!C24</f>
        <v>0.52172087384557775</v>
      </c>
      <c r="I24" s="146">
        <f>'Business Results'!D24/'Business Results'!B24</f>
        <v>0.52492525639221677</v>
      </c>
      <c r="J24" s="150">
        <f>'Business Results'!G24/'Business Results'!E24</f>
        <v>0.71115304722554362</v>
      </c>
      <c r="K24" s="151">
        <f>'Business Results'!H24/'Business Results'!D24</f>
        <v>-3.0314716149058851E-2</v>
      </c>
      <c r="L24" s="146">
        <f>'Business Results'!I24/'Business Results'!D24</f>
        <v>0.25463720852328631</v>
      </c>
      <c r="M24" s="152">
        <f t="shared" si="2"/>
        <v>0.93547553959977103</v>
      </c>
    </row>
    <row r="25" spans="1:13" s="55" customFormat="1">
      <c r="A25" s="153" t="s">
        <v>59</v>
      </c>
      <c r="B25" s="172">
        <v>708.92698539275796</v>
      </c>
      <c r="C25" s="143">
        <f>B25+'Business Results'!M25</f>
        <v>907.9951861396662</v>
      </c>
      <c r="D25" s="173">
        <v>133.278668529242</v>
      </c>
      <c r="E25" s="173">
        <v>-40.221135986</v>
      </c>
      <c r="F25" s="156">
        <f t="shared" si="0"/>
        <v>1001.0527186829081</v>
      </c>
      <c r="G25" s="174">
        <v>741.27620948736103</v>
      </c>
      <c r="H25" s="146">
        <f>'Business Results'!F25/'Business Results'!C25</f>
        <v>0.64437300304575162</v>
      </c>
      <c r="I25" s="146">
        <f>'Business Results'!D25/'Business Results'!B25</f>
        <v>0.93474741357887914</v>
      </c>
      <c r="J25" s="150">
        <f>'Business Results'!G25/'Business Results'!E25</f>
        <v>0.65038056256666865</v>
      </c>
      <c r="K25" s="151">
        <f>'Business Results'!H25/'Business Results'!D25</f>
        <v>5.357943596408566E-2</v>
      </c>
      <c r="L25" s="146">
        <f>'Business Results'!I25/'Business Results'!D25</f>
        <v>0.20526951030205487</v>
      </c>
      <c r="M25" s="152">
        <f t="shared" si="2"/>
        <v>0.90922950883280917</v>
      </c>
    </row>
    <row r="26" spans="1:13" s="19" customFormat="1">
      <c r="A26" s="153" t="s">
        <v>60</v>
      </c>
      <c r="B26" s="154">
        <v>737.19159999999999</v>
      </c>
      <c r="C26" s="143">
        <f>B26+'Business Results'!M26</f>
        <v>315.58159999999998</v>
      </c>
      <c r="D26" s="26">
        <v>182.3092</v>
      </c>
      <c r="E26" s="26">
        <v>-41.673299999999998</v>
      </c>
      <c r="F26" s="156">
        <v>456.21</v>
      </c>
      <c r="G26" s="171">
        <v>334.60660000000001</v>
      </c>
      <c r="H26" s="146">
        <f>'Business Results'!F26/'Business Results'!C26</f>
        <v>0.67870278409006668</v>
      </c>
      <c r="I26" s="146">
        <f>'Business Results'!D26/'Business Results'!B26</f>
        <v>0.64013185785555582</v>
      </c>
      <c r="J26" s="150">
        <f>'Business Results'!G26/'Business Results'!E26</f>
        <v>0.77444185807857657</v>
      </c>
      <c r="K26" s="151">
        <f>'Business Results'!H26/'Business Results'!D26</f>
        <v>-6.388818108632374E-3</v>
      </c>
      <c r="L26" s="146">
        <f>'Business Results'!I26/'Business Results'!D26</f>
        <v>0.32908888578922491</v>
      </c>
      <c r="M26" s="161">
        <f t="shared" si="2"/>
        <v>1.097141925759169</v>
      </c>
    </row>
    <row r="27" spans="1:13" s="19" customFormat="1">
      <c r="A27" s="160" t="s">
        <v>61</v>
      </c>
      <c r="B27" s="154">
        <v>2884.3975999999998</v>
      </c>
      <c r="C27" s="143">
        <f>B27+'Business Results'!M27</f>
        <v>-1602.9750999999992</v>
      </c>
      <c r="D27" s="26">
        <v>191.10249999999999</v>
      </c>
      <c r="E27" s="26">
        <v>-73.847300000000004</v>
      </c>
      <c r="F27" s="156">
        <f t="shared" si="0"/>
        <v>-1485.7198999999991</v>
      </c>
      <c r="G27" s="171">
        <v>-1485.8541</v>
      </c>
      <c r="H27" s="146">
        <f>'Business Results'!F27/'Business Results'!C27</f>
        <v>1.0180589797674815</v>
      </c>
      <c r="I27" s="146">
        <f>'Business Results'!D27/'Business Results'!B27</f>
        <v>0.78446828789686573</v>
      </c>
      <c r="J27" s="150">
        <f>'Business Results'!G27/'Business Results'!E27</f>
        <v>1.0146071584576213</v>
      </c>
      <c r="K27" s="151">
        <f>'Business Results'!H27/'Business Results'!D27</f>
        <v>5.5655296138337487E-2</v>
      </c>
      <c r="L27" s="146">
        <f>'Business Results'!I27/'Business Results'!D27</f>
        <v>0.24985226927658957</v>
      </c>
      <c r="M27" s="152">
        <f t="shared" si="2"/>
        <v>1.3201147238725484</v>
      </c>
    </row>
    <row r="28" spans="1:13" s="19" customFormat="1">
      <c r="A28" s="153" t="s">
        <v>11</v>
      </c>
      <c r="B28" s="154">
        <v>140.33395624814244</v>
      </c>
      <c r="C28" s="143">
        <f>B28+'Business Results'!M28</f>
        <v>152.07310664614226</v>
      </c>
      <c r="D28" s="26">
        <v>50.284687751857568</v>
      </c>
      <c r="E28" s="26">
        <v>-5.6603360069999997</v>
      </c>
      <c r="F28" s="156">
        <f t="shared" si="0"/>
        <v>196.69745839099983</v>
      </c>
      <c r="G28" s="171">
        <v>149.23564269300002</v>
      </c>
      <c r="H28" s="146">
        <f>'Business Results'!F28/'Business Results'!C28</f>
        <v>0.55242935468880372</v>
      </c>
      <c r="I28" s="146">
        <f>'Business Results'!D28/'Business Results'!B28</f>
        <v>0.51420402446988678</v>
      </c>
      <c r="J28" s="150">
        <f>'Business Results'!G28/'Business Results'!E28</f>
        <v>0.73589395373231326</v>
      </c>
      <c r="K28" s="151">
        <f>'Business Results'!H28/'Business Results'!D28</f>
        <v>3.4304585149578251E-2</v>
      </c>
      <c r="L28" s="146">
        <f>'Business Results'!I28/'Business Results'!D28</f>
        <v>0.19438508301863724</v>
      </c>
      <c r="M28" s="152">
        <f t="shared" si="2"/>
        <v>0.96458362190052871</v>
      </c>
    </row>
    <row r="29" spans="1:13" s="19" customFormat="1">
      <c r="A29" s="57" t="s">
        <v>62</v>
      </c>
      <c r="B29" s="175">
        <f>SUM(B4:B28)</f>
        <v>21161.25181516317</v>
      </c>
      <c r="C29" s="176">
        <f t="shared" ref="C29:G29" si="3">SUM(C4:C28)</f>
        <v>-207.62034804501457</v>
      </c>
      <c r="D29" s="176">
        <f t="shared" si="3"/>
        <v>4486.7858004203199</v>
      </c>
      <c r="E29" s="176">
        <f t="shared" si="3"/>
        <v>-3730.4814452803471</v>
      </c>
      <c r="F29" s="176">
        <f t="shared" si="3"/>
        <v>548.67650709496002</v>
      </c>
      <c r="G29" s="176">
        <f t="shared" si="3"/>
        <v>-1627.4284720532009</v>
      </c>
      <c r="H29" s="177">
        <f>'Business Results'!F29/'Business Results'!C29</f>
        <v>0.79200745716518861</v>
      </c>
      <c r="I29" s="177">
        <f>'Business Results'!D29/'Business Results'!B29</f>
        <v>0.69497132073153733</v>
      </c>
      <c r="J29" s="178">
        <f>'Business Results'!G29/'Business Results'!E29</f>
        <v>0.87119244215516156</v>
      </c>
      <c r="K29" s="177">
        <f>'Business Results'!H29/'Business Results'!D29</f>
        <v>4.6082813435043585E-2</v>
      </c>
      <c r="L29" s="177">
        <f>'Business Results'!I29/'Business Results'!D29</f>
        <v>0.27256226399821376</v>
      </c>
      <c r="M29" s="179">
        <f t="shared" ref="M29:M46" si="4">J29+K29+L29</f>
        <v>1.189837519588419</v>
      </c>
    </row>
    <row r="30" spans="1:13" s="66" customFormat="1">
      <c r="A30" s="61" t="s">
        <v>80</v>
      </c>
      <c r="B30" s="180">
        <v>18976.57</v>
      </c>
      <c r="C30" s="181">
        <v>-2188.33</v>
      </c>
      <c r="D30" s="182">
        <v>5017.74</v>
      </c>
      <c r="E30" s="182">
        <v>-823.24</v>
      </c>
      <c r="F30" s="182">
        <v>1959.79</v>
      </c>
      <c r="G30" s="183">
        <v>296.48</v>
      </c>
      <c r="H30" s="184">
        <v>0.80400000000000005</v>
      </c>
      <c r="I30" s="184">
        <v>0.71299999999999997</v>
      </c>
      <c r="J30" s="185">
        <v>0.90910000000000002</v>
      </c>
      <c r="K30" s="184">
        <v>5.0999999999999997E-2</v>
      </c>
      <c r="L30" s="184">
        <v>0.22900000000000001</v>
      </c>
      <c r="M30" s="186">
        <v>1.1890000000000001</v>
      </c>
    </row>
    <row r="31" spans="1:13" s="55" customFormat="1">
      <c r="A31" s="187" t="s">
        <v>63</v>
      </c>
      <c r="B31" s="188"/>
      <c r="C31" s="143"/>
      <c r="D31" s="48"/>
      <c r="E31" s="48"/>
      <c r="F31" s="48"/>
      <c r="G31" s="189"/>
      <c r="H31" s="146"/>
      <c r="I31" s="146"/>
      <c r="J31" s="147"/>
      <c r="K31" s="146"/>
      <c r="L31" s="146"/>
      <c r="M31" s="148"/>
    </row>
    <row r="32" spans="1:13" s="55" customFormat="1">
      <c r="A32" s="190" t="s">
        <v>67</v>
      </c>
      <c r="B32" s="191">
        <v>34.755499999999998</v>
      </c>
      <c r="C32" s="143">
        <f>B32+'Business Results'!M32</f>
        <v>-248.24860000000001</v>
      </c>
      <c r="D32" s="192">
        <v>17.255700000000001</v>
      </c>
      <c r="E32" s="193">
        <v>-10.167199999999999</v>
      </c>
      <c r="F32" s="143">
        <f t="shared" ref="F32:F36" si="5">C32+D32+E32</f>
        <v>-241.16010000000003</v>
      </c>
      <c r="G32" s="189">
        <v>-241.16010000000003</v>
      </c>
      <c r="H32" s="146">
        <f>'Business Results'!F32/'Business Results'!C32</f>
        <v>0.37504343277019997</v>
      </c>
      <c r="I32" s="146">
        <f>'Business Results'!D32/'Business Results'!B32</f>
        <v>0.79651962175016811</v>
      </c>
      <c r="J32" s="147">
        <f>'Business Results'!G32/'Business Results'!E32</f>
        <v>0.49081281615775935</v>
      </c>
      <c r="K32" s="146">
        <f>'Business Results'!H32/'Business Results'!D32</f>
        <v>7.4149695023674939E-2</v>
      </c>
      <c r="L32" s="146">
        <f>'Business Results'!I32/'Business Results'!D32</f>
        <v>0.76243332624526894</v>
      </c>
      <c r="M32" s="194">
        <f t="shared" si="4"/>
        <v>1.3273958374267032</v>
      </c>
    </row>
    <row r="33" spans="1:13" s="19" customFormat="1">
      <c r="A33" s="190" t="s">
        <v>83</v>
      </c>
      <c r="B33" s="164">
        <v>96.73</v>
      </c>
      <c r="C33" s="16">
        <f>B33+'Business Results'!M33</f>
        <v>49.749999999999972</v>
      </c>
      <c r="D33" s="26">
        <v>22.22</v>
      </c>
      <c r="E33" s="26">
        <v>-6.08</v>
      </c>
      <c r="F33" s="143">
        <f t="shared" si="5"/>
        <v>65.889999999999972</v>
      </c>
      <c r="G33" s="195">
        <v>65.650000000000006</v>
      </c>
      <c r="H33" s="146">
        <f>'Business Results'!F33/'Business Results'!C33</f>
        <v>0.580607801545033</v>
      </c>
      <c r="I33" s="146">
        <f>'Business Results'!D33/'Business Results'!B33</f>
        <v>0.68063072679249392</v>
      </c>
      <c r="J33" s="147">
        <f>'Business Results'!G33/'Business Results'!E33</f>
        <v>0.59129570088501449</v>
      </c>
      <c r="K33" s="146">
        <f>'Business Results'!H33/'Business Results'!D33</f>
        <v>-1.3634518640607128E-2</v>
      </c>
      <c r="L33" s="146">
        <f>'Business Results'!I33/'Business Results'!D33</f>
        <v>0.40629266552686927</v>
      </c>
      <c r="M33" s="194">
        <f t="shared" ref="M33:M37" si="6">J33+K33+L33</f>
        <v>0.98395384777127659</v>
      </c>
    </row>
    <row r="34" spans="1:13" s="19" customFormat="1">
      <c r="A34" s="22" t="s">
        <v>75</v>
      </c>
      <c r="B34" s="154">
        <v>125.7</v>
      </c>
      <c r="C34" s="143">
        <f>B34+'Business Results'!M34</f>
        <v>-1.2700000000001381</v>
      </c>
      <c r="D34" s="26">
        <v>27.53</v>
      </c>
      <c r="E34" s="26">
        <v>-194.43</v>
      </c>
      <c r="F34" s="143">
        <f t="shared" si="5"/>
        <v>-168.17000000000013</v>
      </c>
      <c r="G34" s="171">
        <v>-168.17000000000013</v>
      </c>
      <c r="H34" s="146">
        <f>'Business Results'!F34/'Business Results'!C34</f>
        <v>0.65690990494394585</v>
      </c>
      <c r="I34" s="146">
        <f>'Business Results'!D34/'Business Results'!B34</f>
        <v>0.77416553315858139</v>
      </c>
      <c r="J34" s="147">
        <f>'Business Results'!G34/'Business Results'!E34</f>
        <v>0.73688512993035804</v>
      </c>
      <c r="K34" s="146">
        <f>'Business Results'!H34/'Business Results'!D34</f>
        <v>6.6863368831927214E-2</v>
      </c>
      <c r="L34" s="146">
        <f>'Business Results'!I34/'Business Results'!D34</f>
        <v>0.25749542821139337</v>
      </c>
      <c r="M34" s="196">
        <f t="shared" si="6"/>
        <v>1.0612439269736786</v>
      </c>
    </row>
    <row r="35" spans="1:13" s="19" customFormat="1">
      <c r="A35" s="153" t="s">
        <v>69</v>
      </c>
      <c r="B35" s="154">
        <v>33.324246577000011</v>
      </c>
      <c r="C35" s="143">
        <f>B35+'Business Results'!M35</f>
        <v>-124.69533345296095</v>
      </c>
      <c r="D35" s="26">
        <v>17.592760041999995</v>
      </c>
      <c r="E35" s="26">
        <v>-26.611736560038892</v>
      </c>
      <c r="F35" s="16">
        <f t="shared" si="5"/>
        <v>-133.71430997099986</v>
      </c>
      <c r="G35" s="171">
        <v>-133.71430997099981</v>
      </c>
      <c r="H35" s="146">
        <f>'Business Results'!F35/'Business Results'!C35</f>
        <v>0.57185750095109689</v>
      </c>
      <c r="I35" s="146">
        <f>'Business Results'!D35/'Business Results'!B35</f>
        <v>0.9491196145469738</v>
      </c>
      <c r="J35" s="147">
        <f>'Business Results'!G35/'Business Results'!E35</f>
        <v>0.61639840507306065</v>
      </c>
      <c r="K35" s="146">
        <f>'Business Results'!H35/'Business Results'!D35</f>
        <v>0.11524540089267725</v>
      </c>
      <c r="L35" s="146">
        <f>'Business Results'!I35/'Business Results'!D35</f>
        <v>0.52688494015759324</v>
      </c>
      <c r="M35" s="194">
        <f t="shared" si="6"/>
        <v>1.2585287461233312</v>
      </c>
    </row>
    <row r="36" spans="1:13" s="19" customFormat="1">
      <c r="A36" s="153" t="s">
        <v>15</v>
      </c>
      <c r="B36" s="154">
        <v>41.136000000000003</v>
      </c>
      <c r="C36" s="16">
        <v>117.15790000000004</v>
      </c>
      <c r="D36" s="26">
        <v>28.074000000000002</v>
      </c>
      <c r="E36" s="26">
        <v>-206.78391340000002</v>
      </c>
      <c r="F36" s="16">
        <f t="shared" si="5"/>
        <v>-61.552013399999964</v>
      </c>
      <c r="G36" s="171">
        <v>-61.552013399999964</v>
      </c>
      <c r="H36" s="146">
        <f>'Business Results'!F36/'Business Results'!C36</f>
        <v>0.41266348449887114</v>
      </c>
      <c r="I36" s="146">
        <f>'Business Results'!D36/'Business Results'!B36</f>
        <v>0.76731277801705045</v>
      </c>
      <c r="J36" s="147">
        <f>'Business Results'!G36/'Business Results'!E36</f>
        <v>0.53511548575497536</v>
      </c>
      <c r="K36" s="146">
        <f>'Business Results'!H36/'Business Results'!D36</f>
        <v>4.4957915785433941E-2</v>
      </c>
      <c r="L36" s="146">
        <f>'Business Results'!I36/'Business Results'!D36</f>
        <v>0.43982906269693389</v>
      </c>
      <c r="M36" s="194">
        <f t="shared" si="6"/>
        <v>1.0199024642373433</v>
      </c>
    </row>
    <row r="37" spans="1:13" s="19" customFormat="1">
      <c r="A37" s="153" t="s">
        <v>14</v>
      </c>
      <c r="B37" s="154">
        <v>169.61541190906686</v>
      </c>
      <c r="C37" s="143">
        <f>B37+'Business Results'!M37</f>
        <v>330.29721215361974</v>
      </c>
      <c r="D37" s="154">
        <v>123.92</v>
      </c>
      <c r="E37" s="154">
        <v>-48.01</v>
      </c>
      <c r="F37" s="143">
        <f>C37+D37+E37</f>
        <v>406.20721215361976</v>
      </c>
      <c r="G37" s="197">
        <v>263.30492388018496</v>
      </c>
      <c r="H37" s="146">
        <f>'Business Results'!F37/'Business Results'!C37</f>
        <v>0.58900560990132778</v>
      </c>
      <c r="I37" s="146">
        <f>'Business Results'!D37/'Business Results'!B37</f>
        <v>0.76319976133584588</v>
      </c>
      <c r="J37" s="147">
        <f>'Business Results'!G37/'Business Results'!E37</f>
        <v>0.6591302192882128</v>
      </c>
      <c r="K37" s="146">
        <f>'Business Results'!H37/'Business Results'!D37</f>
        <v>6.4970964901355524E-2</v>
      </c>
      <c r="L37" s="146">
        <f>'Business Results'!I37/'Business Results'!D37</f>
        <v>0.21019711463562063</v>
      </c>
      <c r="M37" s="194">
        <f t="shared" si="6"/>
        <v>0.934298298825189</v>
      </c>
    </row>
    <row r="38" spans="1:13" s="19" customFormat="1">
      <c r="A38" s="75" t="s">
        <v>16</v>
      </c>
      <c r="B38" s="175">
        <f t="shared" ref="B38:G38" si="7">SUM(B32:B37)</f>
        <v>501.26115848606685</v>
      </c>
      <c r="C38" s="198">
        <f t="shared" si="7"/>
        <v>122.99117870065868</v>
      </c>
      <c r="D38" s="199">
        <f t="shared" si="7"/>
        <v>236.592460042</v>
      </c>
      <c r="E38" s="199">
        <f t="shared" si="7"/>
        <v>-492.08284996003891</v>
      </c>
      <c r="F38" s="199">
        <f t="shared" si="7"/>
        <v>-132.49921121738026</v>
      </c>
      <c r="G38" s="200">
        <f t="shared" si="7"/>
        <v>-275.64149949081497</v>
      </c>
      <c r="H38" s="177">
        <f>'Business Results'!F38/'Business Results'!C38</f>
        <v>0.57073845656774624</v>
      </c>
      <c r="I38" s="177">
        <f>'Business Results'!D38/'Business Results'!B38</f>
        <v>0.76124285436870898</v>
      </c>
      <c r="J38" s="178">
        <f>'Business Results'!G38/'Business Results'!E38</f>
        <v>0.64135544169478409</v>
      </c>
      <c r="K38" s="177">
        <f>'Business Results'!H38/'Business Results'!D38</f>
        <v>5.5042879102561768E-2</v>
      </c>
      <c r="L38" s="177">
        <f>'Business Results'!I38/'Business Results'!D38</f>
        <v>0.31797644456836638</v>
      </c>
      <c r="M38" s="179">
        <f t="shared" si="4"/>
        <v>1.0143747653657122</v>
      </c>
    </row>
    <row r="39" spans="1:13" s="66" customFormat="1" ht="21.75" thickBot="1">
      <c r="A39" s="201" t="s">
        <v>80</v>
      </c>
      <c r="B39" s="202">
        <v>351.53</v>
      </c>
      <c r="C39" s="203">
        <v>8.77</v>
      </c>
      <c r="D39" s="204">
        <v>168.15</v>
      </c>
      <c r="E39" s="204">
        <v>-306.12</v>
      </c>
      <c r="F39" s="202">
        <v>-214.31</v>
      </c>
      <c r="G39" s="205">
        <v>-298</v>
      </c>
      <c r="H39" s="206">
        <v>0.53400000000000003</v>
      </c>
      <c r="I39" s="206">
        <v>0.78500000000000003</v>
      </c>
      <c r="J39" s="207">
        <v>0.60680000000000001</v>
      </c>
      <c r="K39" s="206">
        <v>5.5E-2</v>
      </c>
      <c r="L39" s="206">
        <v>0.34399999999999997</v>
      </c>
      <c r="M39" s="208">
        <v>1.006</v>
      </c>
    </row>
    <row r="40" spans="1:13" s="95" customFormat="1" ht="21.75" thickBot="1">
      <c r="A40" s="83" t="s">
        <v>17</v>
      </c>
      <c r="B40" s="209">
        <f t="shared" ref="B40:G40" si="8">B29+B38</f>
        <v>21662.512973649238</v>
      </c>
      <c r="C40" s="210">
        <f t="shared" si="8"/>
        <v>-84.629169344355887</v>
      </c>
      <c r="D40" s="211">
        <f t="shared" si="8"/>
        <v>4723.3782604623202</v>
      </c>
      <c r="E40" s="211">
        <f t="shared" si="8"/>
        <v>-4222.5642952403859</v>
      </c>
      <c r="F40" s="211">
        <f t="shared" si="8"/>
        <v>416.17729587757975</v>
      </c>
      <c r="G40" s="212">
        <f t="shared" si="8"/>
        <v>-1903.069971544016</v>
      </c>
      <c r="H40" s="177">
        <f>'Business Results'!F40/'Business Results'!C40</f>
        <v>0.77474538245173963</v>
      </c>
      <c r="I40" s="177">
        <f>'Business Results'!D40/'Business Results'!B40</f>
        <v>0.7002479757143184</v>
      </c>
      <c r="J40" s="178">
        <f>'Business Results'!G40/'Business Results'!E40</f>
        <v>0.85251494421260754</v>
      </c>
      <c r="K40" s="177">
        <f>'Business Results'!H40/'Business Results'!D40</f>
        <v>4.685837135473455E-2</v>
      </c>
      <c r="L40" s="177">
        <f>'Business Results'!I40/'Business Results'!D40</f>
        <v>0.27649318690820329</v>
      </c>
      <c r="M40" s="179">
        <f t="shared" si="4"/>
        <v>1.1758665024755455</v>
      </c>
    </row>
    <row r="41" spans="1:13" s="55" customFormat="1">
      <c r="A41" s="90" t="s">
        <v>64</v>
      </c>
      <c r="B41" s="213"/>
      <c r="C41" s="214"/>
      <c r="D41" s="215"/>
      <c r="E41" s="215"/>
      <c r="F41" s="215"/>
      <c r="G41" s="216"/>
      <c r="H41" s="146"/>
      <c r="I41" s="146"/>
      <c r="J41" s="147"/>
      <c r="K41" s="146"/>
      <c r="L41" s="146"/>
      <c r="M41" s="148"/>
    </row>
    <row r="42" spans="1:13" s="55" customFormat="1">
      <c r="A42" s="217" t="s">
        <v>18</v>
      </c>
      <c r="B42" s="191">
        <v>427.11510269370217</v>
      </c>
      <c r="C42" s="220">
        <f>B42+'Business Results'!M42</f>
        <v>123.90150269370201</v>
      </c>
      <c r="D42" s="155">
        <v>130.3999</v>
      </c>
      <c r="E42" s="191">
        <v>-0.69047181599999963</v>
      </c>
      <c r="F42" s="48">
        <f t="shared" ref="F42:F43" si="9">C42+D42+E42</f>
        <v>253.610930877702</v>
      </c>
      <c r="G42" s="195">
        <v>176.70303025599998</v>
      </c>
      <c r="H42" s="146">
        <f>'Business Results'!F42/'Business Results'!C42</f>
        <v>0.8564268680133087</v>
      </c>
      <c r="I42" s="146">
        <f>'Business Results'!D42/'Business Results'!B42</f>
        <v>0.22438117276293285</v>
      </c>
      <c r="J42" s="147">
        <f>'Business Results'!G42/'Business Results'!E42</f>
        <v>1.1542424997247211</v>
      </c>
      <c r="K42" s="146">
        <f>'Business Results'!H42/'Business Results'!D42</f>
        <v>-0.12656662627916884</v>
      </c>
      <c r="L42" s="146">
        <f>'Business Results'!I42/'Business Results'!D42</f>
        <v>0.13534283748753262</v>
      </c>
      <c r="M42" s="148">
        <f t="shared" si="4"/>
        <v>1.163018710933085</v>
      </c>
    </row>
    <row r="43" spans="1:13" s="55" customFormat="1">
      <c r="A43" s="218" t="s">
        <v>19</v>
      </c>
      <c r="B43" s="219">
        <v>519.49884599999996</v>
      </c>
      <c r="C43" s="220">
        <f>B43+'Business Results'!M43</f>
        <v>86.910770000000014</v>
      </c>
      <c r="D43" s="48">
        <v>359.45</v>
      </c>
      <c r="E43" s="219">
        <v>-46.338854600000005</v>
      </c>
      <c r="F43" s="48">
        <f t="shared" si="9"/>
        <v>400.02191540000001</v>
      </c>
      <c r="G43" s="189">
        <v>323.83974139999998</v>
      </c>
      <c r="H43" s="146">
        <f>'Business Results'!F43/'Business Results'!C43</f>
        <v>0.97938898305254163</v>
      </c>
      <c r="I43" s="146">
        <f>'Business Results'!D43/'Business Results'!B43</f>
        <v>0.73668870430530031</v>
      </c>
      <c r="J43" s="147">
        <f>'Business Results'!G43/'Business Results'!E43</f>
        <v>1.1533591950361315</v>
      </c>
      <c r="K43" s="146">
        <f>'Business Results'!H43/'Business Results'!D43</f>
        <v>-4.6898109686478701E-2</v>
      </c>
      <c r="L43" s="146">
        <f>'Business Results'!I43/'Business Results'!D43</f>
        <v>0.47193651218844079</v>
      </c>
      <c r="M43" s="148">
        <f t="shared" si="4"/>
        <v>1.5783975975380935</v>
      </c>
    </row>
    <row r="44" spans="1:13" s="55" customFormat="1">
      <c r="A44" s="221" t="s">
        <v>20</v>
      </c>
      <c r="B44" s="175">
        <f>SUM(B42:B43)</f>
        <v>946.61394869370213</v>
      </c>
      <c r="C44" s="198">
        <f t="shared" ref="C44:G44" si="10">SUM(C42:C43)</f>
        <v>210.81227269370203</v>
      </c>
      <c r="D44" s="176">
        <f t="shared" si="10"/>
        <v>489.84989999999999</v>
      </c>
      <c r="E44" s="176">
        <f t="shared" si="10"/>
        <v>-47.029326416000004</v>
      </c>
      <c r="F44" s="176">
        <f t="shared" si="10"/>
        <v>653.63284627770201</v>
      </c>
      <c r="G44" s="222">
        <f t="shared" si="10"/>
        <v>500.54277165599996</v>
      </c>
      <c r="H44" s="223">
        <f>'Business Results'!F44/'Business Results'!C44</f>
        <v>0.86909777297433921</v>
      </c>
      <c r="I44" s="223">
        <f>'Business Results'!D44/'Business Results'!B44</f>
        <v>0.27717304317702218</v>
      </c>
      <c r="J44" s="224">
        <f>'Business Results'!G44/'Business Results'!E44</f>
        <v>1.1539682987612914</v>
      </c>
      <c r="K44" s="223">
        <f>'Business Results'!H44/'Business Results'!D44</f>
        <v>-0.10474656026112042</v>
      </c>
      <c r="L44" s="223">
        <f>'Business Results'!I44/'Business Results'!D44</f>
        <v>0.22753102571225486</v>
      </c>
      <c r="M44" s="225">
        <f t="shared" si="4"/>
        <v>1.2767527642124259</v>
      </c>
    </row>
    <row r="45" spans="1:13" s="55" customFormat="1" ht="21.75" thickBot="1">
      <c r="A45" s="61" t="s">
        <v>80</v>
      </c>
      <c r="B45" s="226">
        <v>824.65</v>
      </c>
      <c r="C45" s="227">
        <v>464.58</v>
      </c>
      <c r="D45" s="228">
        <v>487.03</v>
      </c>
      <c r="E45" s="228">
        <v>17.68</v>
      </c>
      <c r="F45" s="229">
        <v>969.29</v>
      </c>
      <c r="G45" s="230">
        <v>684.71</v>
      </c>
      <c r="H45" s="231">
        <v>0.94499999999999995</v>
      </c>
      <c r="I45" s="231">
        <v>0.29799999999999999</v>
      </c>
      <c r="J45" s="232">
        <v>1.0632999999999999</v>
      </c>
      <c r="K45" s="231">
        <v>-0.13</v>
      </c>
      <c r="L45" s="231">
        <v>0.21099999999999999</v>
      </c>
      <c r="M45" s="233">
        <v>1.1439999999999999</v>
      </c>
    </row>
    <row r="46" spans="1:13" s="66" customFormat="1" ht="21.75" thickBot="1">
      <c r="A46" s="111" t="s">
        <v>21</v>
      </c>
      <c r="B46" s="234">
        <f>B40+B44</f>
        <v>22609.126922342941</v>
      </c>
      <c r="C46" s="235">
        <f t="shared" ref="C46:G46" si="11">C40+C44</f>
        <v>126.18310334934614</v>
      </c>
      <c r="D46" s="236">
        <f t="shared" si="11"/>
        <v>5213.2281604623204</v>
      </c>
      <c r="E46" s="236">
        <f t="shared" si="11"/>
        <v>-4269.5936216563859</v>
      </c>
      <c r="F46" s="236">
        <f t="shared" si="11"/>
        <v>1069.8101421552817</v>
      </c>
      <c r="G46" s="237">
        <f t="shared" si="11"/>
        <v>-1402.527199888016</v>
      </c>
      <c r="H46" s="238">
        <f>'Business Results'!F46/'Business Results'!C46</f>
        <v>0.77976608925594537</v>
      </c>
      <c r="I46" s="238">
        <f>'Business Results'!D46/'Business Results'!B46</f>
        <v>0.67726636396418294</v>
      </c>
      <c r="J46" s="239">
        <f>'Business Results'!G46/'Business Results'!E46</f>
        <v>0.8589150605109146</v>
      </c>
      <c r="K46" s="238">
        <f>'Business Results'!H46/'Business Results'!D46</f>
        <v>4.348807569275083E-2</v>
      </c>
      <c r="L46" s="238">
        <f>'Business Results'!I46/'Business Results'!D46</f>
        <v>0.27540471994528032</v>
      </c>
      <c r="M46" s="240">
        <f t="shared" si="4"/>
        <v>1.1778078561489458</v>
      </c>
    </row>
    <row r="47" spans="1:13" s="95" customFormat="1">
      <c r="A47" s="61" t="s">
        <v>80</v>
      </c>
      <c r="B47" s="241">
        <v>20152.75</v>
      </c>
      <c r="C47" s="181">
        <v>-1714.99</v>
      </c>
      <c r="D47" s="242">
        <v>5672.92</v>
      </c>
      <c r="E47" s="242">
        <v>-1111.68</v>
      </c>
      <c r="F47" s="242">
        <v>2714.77</v>
      </c>
      <c r="G47" s="243">
        <v>683.2</v>
      </c>
      <c r="H47" s="206">
        <v>0.79300000000000004</v>
      </c>
      <c r="I47" s="206">
        <v>0.69799999999999995</v>
      </c>
      <c r="J47" s="207">
        <v>0.89159999999999995</v>
      </c>
      <c r="K47" s="206">
        <v>4.7E-2</v>
      </c>
      <c r="L47" s="206">
        <v>0.23699999999999999</v>
      </c>
      <c r="M47" s="208">
        <v>1.1759999999999999</v>
      </c>
    </row>
    <row r="48" spans="1:13" s="19" customFormat="1" ht="21.75" thickBot="1">
      <c r="A48" s="120" t="s">
        <v>65</v>
      </c>
      <c r="B48" s="244">
        <f>SUM(B46-B47)/B47</f>
        <v>0.12188792707411845</v>
      </c>
      <c r="C48" s="244">
        <f t="shared" ref="C48:G48" si="12">SUM(C46-C47)/C47</f>
        <v>-1.0735765825744441</v>
      </c>
      <c r="D48" s="244">
        <f>SUM((B46+D46)/(B47+D47))-1</f>
        <v>7.7313970278612754E-2</v>
      </c>
      <c r="E48" s="244">
        <f>SUM(E46-E47)/E47</f>
        <v>2.8406678375579171</v>
      </c>
      <c r="F48" s="244">
        <f t="shared" si="12"/>
        <v>-0.60592973174328513</v>
      </c>
      <c r="G48" s="245">
        <f t="shared" si="12"/>
        <v>-3.0528793909367913</v>
      </c>
      <c r="H48" s="246" t="s">
        <v>45</v>
      </c>
      <c r="I48" s="246" t="s">
        <v>45</v>
      </c>
      <c r="J48" s="246" t="s">
        <v>45</v>
      </c>
      <c r="K48" s="246" t="s">
        <v>45</v>
      </c>
      <c r="L48" s="246" t="s">
        <v>45</v>
      </c>
      <c r="M48" s="246" t="s">
        <v>45</v>
      </c>
    </row>
  </sheetData>
  <mergeCells count="1">
    <mergeCell ref="A1:D1"/>
  </mergeCells>
  <pageMargins left="0.51" right="0.25" top="0.17" bottom="0.16" header="0.3" footer="0.16"/>
  <pageSetup paperSize="9" scale="33" orientation="landscape" r:id="rId1"/>
  <ignoredErrors>
    <ignoredError sqref="D4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Business Results</vt:lpstr>
      <vt:lpstr>Industry Infrastructure</vt:lpstr>
      <vt:lpstr>Profit &amp; Ratios</vt:lpstr>
      <vt:lpstr>'Business Results'!Print_Area</vt:lpstr>
      <vt:lpstr>'Industry Infrastructure'!Print_Area</vt:lpstr>
      <vt:lpstr>'Profit &amp; Ratios'!Print_Area</vt:lpstr>
      <vt:lpstr>'Business Results'!Print_Titles</vt:lpstr>
      <vt:lpstr>'Profit &amp; Ratios'!Print_Titles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Skandan</dc:creator>
  <cp:lastModifiedBy>Venkat</cp:lastModifiedBy>
  <cp:lastPrinted>2020-03-20T11:07:42Z</cp:lastPrinted>
  <dcterms:created xsi:type="dcterms:W3CDTF">2014-06-18T10:57:35Z</dcterms:created>
  <dcterms:modified xsi:type="dcterms:W3CDTF">2020-11-24T09:42:29Z</dcterms:modified>
</cp:coreProperties>
</file>