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D:\Financial highlights\Reports\2018-19\"/>
    </mc:Choice>
  </mc:AlternateContent>
  <xr:revisionPtr revIDLastSave="0" documentId="13_ncr:1_{7FD1C44C-9E98-4A61-BD53-8BEE95D56BE4}" xr6:coauthVersionLast="43" xr6:coauthVersionMax="43" xr10:uidLastSave="{00000000-0000-0000-0000-000000000000}"/>
  <bookViews>
    <workbookView xWindow="-120" yWindow="-120" windowWidth="20730" windowHeight="11310" tabRatio="297" xr2:uid="{00000000-000D-0000-FFFF-FFFF00000000}"/>
  </bookViews>
  <sheets>
    <sheet name="Business Results" sheetId="1" r:id="rId1"/>
    <sheet name="Profit &amp; Ratios" sheetId="2" r:id="rId2"/>
    <sheet name="Industry Infrastructure" sheetId="3" r:id="rId3"/>
  </sheets>
  <definedNames>
    <definedName name="_xlnm.Print_Area" localSheetId="0">'Business Results'!$A$1:$M$56</definedName>
    <definedName name="_xlnm.Print_Area" localSheetId="2">'Industry Infrastructure'!$A$1:$H$49</definedName>
    <definedName name="_xlnm.Print_Area" localSheetId="1">'Profit &amp; Ratios'!$A$1:$M$49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3" l="1"/>
  <c r="H29" i="3"/>
  <c r="L14" i="2" l="1"/>
  <c r="K14" i="2"/>
  <c r="J14" i="2"/>
  <c r="M14" i="2" s="1"/>
  <c r="I14" i="2"/>
  <c r="H14" i="2"/>
  <c r="L11" i="1"/>
  <c r="L10" i="1"/>
  <c r="L7" i="1" l="1"/>
  <c r="C7" i="2" s="1"/>
  <c r="L36" i="2" l="1"/>
  <c r="K36" i="2"/>
  <c r="J36" i="2"/>
  <c r="I36" i="2"/>
  <c r="H36" i="2"/>
  <c r="L36" i="1"/>
  <c r="M36" i="1" s="1"/>
  <c r="C36" i="2" s="1"/>
  <c r="F36" i="2" s="1"/>
  <c r="M36" i="2" l="1"/>
  <c r="B29" i="1"/>
  <c r="C29" i="1"/>
  <c r="D29" i="1"/>
  <c r="E29" i="1"/>
  <c r="F29" i="1"/>
  <c r="G29" i="1"/>
  <c r="H29" i="1"/>
  <c r="I29" i="1"/>
  <c r="J29" i="1"/>
  <c r="K29" i="1"/>
  <c r="J8" i="2" l="1"/>
  <c r="H33" i="2" l="1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7" i="2"/>
  <c r="I37" i="2"/>
  <c r="J37" i="2"/>
  <c r="K37" i="2"/>
  <c r="L37" i="2"/>
  <c r="H38" i="2"/>
  <c r="I38" i="2"/>
  <c r="J38" i="2"/>
  <c r="K38" i="2"/>
  <c r="L38" i="2"/>
  <c r="H5" i="2"/>
  <c r="I5" i="2"/>
  <c r="J5" i="2"/>
  <c r="K5" i="2"/>
  <c r="L5" i="2"/>
  <c r="H6" i="2"/>
  <c r="I6" i="2"/>
  <c r="J6" i="2"/>
  <c r="K6" i="2"/>
  <c r="L6" i="2"/>
  <c r="H7" i="2"/>
  <c r="I7" i="2"/>
  <c r="J7" i="2"/>
  <c r="K7" i="2"/>
  <c r="L7" i="2"/>
  <c r="H8" i="2"/>
  <c r="I8" i="2"/>
  <c r="K8" i="2"/>
  <c r="L8" i="2"/>
  <c r="H9" i="2"/>
  <c r="I9" i="2"/>
  <c r="J9" i="2"/>
  <c r="K9" i="2"/>
  <c r="L9" i="2"/>
  <c r="H10" i="2"/>
  <c r="I10" i="2"/>
  <c r="J10" i="2"/>
  <c r="K10" i="2"/>
  <c r="L10" i="2"/>
  <c r="H11" i="2"/>
  <c r="I11" i="2"/>
  <c r="J11" i="2"/>
  <c r="K11" i="2"/>
  <c r="L11" i="2"/>
  <c r="H12" i="2"/>
  <c r="I12" i="2"/>
  <c r="J12" i="2"/>
  <c r="K12" i="2"/>
  <c r="L12" i="2"/>
  <c r="H13" i="2"/>
  <c r="I13" i="2"/>
  <c r="J13" i="2"/>
  <c r="K13" i="2"/>
  <c r="L13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8" i="2"/>
  <c r="I18" i="2"/>
  <c r="J18" i="2"/>
  <c r="K18" i="2"/>
  <c r="L18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M18" i="2" l="1"/>
  <c r="M8" i="2"/>
  <c r="M21" i="2"/>
  <c r="M20" i="2"/>
  <c r="M28" i="2"/>
  <c r="M22" i="2"/>
  <c r="M12" i="2"/>
  <c r="M6" i="2"/>
  <c r="M35" i="2"/>
  <c r="M38" i="2"/>
  <c r="M33" i="2"/>
  <c r="M26" i="2"/>
  <c r="M5" i="2"/>
  <c r="M10" i="2"/>
  <c r="M24" i="2"/>
  <c r="M16" i="2"/>
  <c r="M13" i="2"/>
  <c r="M23" i="2"/>
  <c r="M15" i="2"/>
  <c r="M27" i="2"/>
  <c r="M19" i="2"/>
  <c r="M11" i="2"/>
  <c r="M37" i="2"/>
  <c r="M7" i="2"/>
  <c r="M25" i="2"/>
  <c r="M17" i="2"/>
  <c r="M9" i="2"/>
  <c r="M34" i="2"/>
  <c r="K4" i="2"/>
  <c r="L27" i="1" l="1"/>
  <c r="C27" i="2" l="1"/>
  <c r="F27" i="2" s="1"/>
  <c r="B39" i="3"/>
  <c r="C39" i="3"/>
  <c r="D39" i="3"/>
  <c r="E39" i="3"/>
  <c r="F39" i="3"/>
  <c r="G39" i="3"/>
  <c r="H39" i="3"/>
  <c r="B45" i="3"/>
  <c r="C45" i="3"/>
  <c r="D45" i="3"/>
  <c r="E45" i="3"/>
  <c r="F45" i="3"/>
  <c r="G45" i="3"/>
  <c r="H45" i="3"/>
  <c r="L26" i="1" l="1"/>
  <c r="C26" i="2" l="1"/>
  <c r="F26" i="2" s="1"/>
  <c r="L23" i="1"/>
  <c r="F23" i="2" s="1"/>
  <c r="L15" i="1" l="1"/>
  <c r="L9" i="1" l="1"/>
  <c r="M9" i="1" s="1"/>
  <c r="C9" i="2" s="1"/>
  <c r="L5" i="1" l="1"/>
  <c r="L4" i="2" l="1"/>
  <c r="M31" i="1"/>
  <c r="M3" i="1"/>
  <c r="L18" i="1" l="1"/>
  <c r="C18" i="2" l="1"/>
  <c r="F18" i="2" s="1"/>
  <c r="J4" i="2"/>
  <c r="M4" i="2" l="1"/>
  <c r="L44" i="1" l="1"/>
  <c r="L37" i="1" l="1"/>
  <c r="M37" i="1" s="1"/>
  <c r="L25" i="1" l="1"/>
  <c r="F25" i="2" s="1"/>
  <c r="L24" i="1" l="1"/>
  <c r="C24" i="2" s="1"/>
  <c r="F24" i="2" s="1"/>
  <c r="M44" i="1" l="1"/>
  <c r="M43" i="1"/>
  <c r="C44" i="2" l="1"/>
  <c r="C43" i="2"/>
  <c r="F43" i="2" s="1"/>
  <c r="B45" i="1"/>
  <c r="C45" i="1"/>
  <c r="D45" i="1"/>
  <c r="E45" i="1"/>
  <c r="F45" i="1"/>
  <c r="G45" i="1"/>
  <c r="H45" i="1"/>
  <c r="I45" i="1"/>
  <c r="J45" i="1"/>
  <c r="K45" i="1"/>
  <c r="L45" i="1"/>
  <c r="M45" i="1"/>
  <c r="D29" i="2" l="1"/>
  <c r="E29" i="2"/>
  <c r="G29" i="2"/>
  <c r="F9" i="2" l="1"/>
  <c r="G45" i="2" l="1"/>
  <c r="E45" i="2"/>
  <c r="D45" i="2"/>
  <c r="D39" i="2"/>
  <c r="L32" i="2" l="1"/>
  <c r="K32" i="2"/>
  <c r="J32" i="2"/>
  <c r="I32" i="2"/>
  <c r="H32" i="2"/>
  <c r="L38" i="1"/>
  <c r="M38" i="1" s="1"/>
  <c r="C38" i="2" s="1"/>
  <c r="C37" i="2"/>
  <c r="F37" i="2" s="1"/>
  <c r="L35" i="1"/>
  <c r="M35" i="1" s="1"/>
  <c r="L34" i="1"/>
  <c r="M34" i="1" s="1"/>
  <c r="L33" i="1"/>
  <c r="L32" i="1"/>
  <c r="M32" i="1" s="1"/>
  <c r="C32" i="2" s="1"/>
  <c r="C33" i="2" l="1"/>
  <c r="F33" i="2" s="1"/>
  <c r="C35" i="2"/>
  <c r="F35" i="2" s="1"/>
  <c r="C34" i="2"/>
  <c r="F34" i="2" s="1"/>
  <c r="M32" i="2"/>
  <c r="C29" i="3"/>
  <c r="D29" i="3"/>
  <c r="E29" i="3"/>
  <c r="F29" i="3"/>
  <c r="B29" i="3"/>
  <c r="J29" i="2" l="1"/>
  <c r="F44" i="2"/>
  <c r="F45" i="2" s="1"/>
  <c r="C45" i="2"/>
  <c r="F32" i="2"/>
  <c r="H43" i="2"/>
  <c r="I43" i="2"/>
  <c r="J43" i="2"/>
  <c r="K43" i="2"/>
  <c r="L43" i="2"/>
  <c r="H44" i="2"/>
  <c r="I44" i="2"/>
  <c r="J44" i="2"/>
  <c r="K44" i="2"/>
  <c r="L44" i="2"/>
  <c r="I4" i="2"/>
  <c r="H4" i="2"/>
  <c r="C42" i="2"/>
  <c r="L4" i="1"/>
  <c r="M4" i="1" s="1"/>
  <c r="L6" i="1"/>
  <c r="L8" i="1"/>
  <c r="M8" i="1" s="1"/>
  <c r="C8" i="2" s="1"/>
  <c r="C10" i="2"/>
  <c r="C11" i="2"/>
  <c r="F11" i="2" s="1"/>
  <c r="L12" i="1"/>
  <c r="M12" i="1" s="1"/>
  <c r="C12" i="2" s="1"/>
  <c r="F12" i="2" s="1"/>
  <c r="L13" i="1"/>
  <c r="F13" i="2" s="1"/>
  <c r="L14" i="1"/>
  <c r="M14" i="1" s="1"/>
  <c r="C15" i="2"/>
  <c r="F15" i="2" s="1"/>
  <c r="L16" i="1"/>
  <c r="M16" i="1" s="1"/>
  <c r="L17" i="1"/>
  <c r="L19" i="1"/>
  <c r="M19" i="1" s="1"/>
  <c r="L20" i="1"/>
  <c r="L21" i="1"/>
  <c r="L22" i="1"/>
  <c r="L28" i="1"/>
  <c r="C6" i="2" l="1"/>
  <c r="F6" i="2" s="1"/>
  <c r="L29" i="1"/>
  <c r="C28" i="2"/>
  <c r="F7" i="2"/>
  <c r="C20" i="2"/>
  <c r="F20" i="2" s="1"/>
  <c r="F10" i="2"/>
  <c r="C21" i="2"/>
  <c r="F21" i="2" s="1"/>
  <c r="C17" i="2"/>
  <c r="C16" i="2"/>
  <c r="F16" i="2" s="1"/>
  <c r="C14" i="2"/>
  <c r="F14" i="2" s="1"/>
  <c r="F8" i="2"/>
  <c r="C19" i="2"/>
  <c r="F19" i="2" s="1"/>
  <c r="C22" i="2"/>
  <c r="C39" i="2"/>
  <c r="M44" i="2"/>
  <c r="M43" i="2"/>
  <c r="F39" i="2"/>
  <c r="C4" i="2" l="1"/>
  <c r="F29" i="2" s="1"/>
  <c r="M29" i="1"/>
  <c r="B29" i="2"/>
  <c r="C29" i="2" l="1"/>
  <c r="C41" i="2" s="1"/>
  <c r="C47" i="2" s="1"/>
  <c r="F41" i="2"/>
  <c r="F47" i="2" s="1"/>
  <c r="B45" i="2"/>
  <c r="E39" i="2"/>
  <c r="E41" i="2" s="1"/>
  <c r="E47" i="2" s="1"/>
  <c r="G39" i="2"/>
  <c r="B39" i="2"/>
  <c r="B41" i="2" s="1"/>
  <c r="D41" i="2"/>
  <c r="D47" i="2" s="1"/>
  <c r="L39" i="1"/>
  <c r="K39" i="1"/>
  <c r="J39" i="1"/>
  <c r="J41" i="1" s="1"/>
  <c r="I39" i="1"/>
  <c r="H39" i="1"/>
  <c r="H41" i="1" s="1"/>
  <c r="G39" i="1"/>
  <c r="F39" i="1"/>
  <c r="E39" i="1"/>
  <c r="D39" i="1"/>
  <c r="C39" i="1"/>
  <c r="B39" i="1"/>
  <c r="I29" i="2"/>
  <c r="F41" i="1" l="1"/>
  <c r="F47" i="1" s="1"/>
  <c r="H39" i="2"/>
  <c r="G41" i="2"/>
  <c r="G47" i="2" s="1"/>
  <c r="I45" i="2"/>
  <c r="J45" i="2"/>
  <c r="J39" i="2"/>
  <c r="K39" i="2"/>
  <c r="L39" i="2"/>
  <c r="I39" i="2"/>
  <c r="H45" i="2"/>
  <c r="K45" i="2"/>
  <c r="L45" i="2"/>
  <c r="H29" i="2"/>
  <c r="K29" i="2"/>
  <c r="L29" i="2"/>
  <c r="I41" i="1"/>
  <c r="I47" i="1" s="1"/>
  <c r="I49" i="1" s="1"/>
  <c r="E41" i="1"/>
  <c r="F41" i="3"/>
  <c r="F47" i="3" s="1"/>
  <c r="F49" i="3" s="1"/>
  <c r="B41" i="3"/>
  <c r="B47" i="3" s="1"/>
  <c r="B49" i="3" s="1"/>
  <c r="E41" i="3"/>
  <c r="E47" i="3" s="1"/>
  <c r="E49" i="3" s="1"/>
  <c r="H41" i="3"/>
  <c r="H47" i="3" s="1"/>
  <c r="H49" i="3" s="1"/>
  <c r="D41" i="3"/>
  <c r="D47" i="3" s="1"/>
  <c r="D49" i="3" s="1"/>
  <c r="G41" i="3"/>
  <c r="G47" i="3" s="1"/>
  <c r="C41" i="3"/>
  <c r="C47" i="3" s="1"/>
  <c r="C49" i="3" s="1"/>
  <c r="B47" i="2"/>
  <c r="B41" i="1"/>
  <c r="J47" i="1"/>
  <c r="C41" i="1"/>
  <c r="K41" i="1"/>
  <c r="K47" i="1" s="1"/>
  <c r="H47" i="1"/>
  <c r="D41" i="1"/>
  <c r="G41" i="1"/>
  <c r="F49" i="1" l="1"/>
  <c r="M39" i="2"/>
  <c r="M45" i="2"/>
  <c r="E47" i="1"/>
  <c r="J41" i="2"/>
  <c r="M29" i="2"/>
  <c r="K41" i="2"/>
  <c r="L41" i="2"/>
  <c r="C47" i="1"/>
  <c r="H47" i="2" s="1"/>
  <c r="H41" i="2"/>
  <c r="B47" i="1"/>
  <c r="I41" i="2"/>
  <c r="D47" i="1"/>
  <c r="G47" i="1"/>
  <c r="G49" i="1" s="1"/>
  <c r="L41" i="1"/>
  <c r="L47" i="1" s="1"/>
  <c r="E49" i="1" l="1"/>
  <c r="J47" i="2"/>
  <c r="M41" i="2"/>
  <c r="D49" i="1"/>
  <c r="K47" i="2"/>
  <c r="L47" i="2"/>
  <c r="C49" i="1"/>
  <c r="I47" i="2"/>
  <c r="B49" i="1"/>
  <c r="M39" i="1"/>
  <c r="E49" i="2"/>
  <c r="M47" i="2" l="1"/>
  <c r="M41" i="1"/>
  <c r="M47" i="1" s="1"/>
  <c r="B49" i="2"/>
  <c r="D49" i="2"/>
  <c r="C49" i="2" l="1"/>
  <c r="M49" i="1"/>
  <c r="F49" i="2"/>
  <c r="G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oscar 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Including Reinsurances Inward &amp; acceptances from Motor Pool
</t>
        </r>
      </text>
    </comment>
  </commentList>
</comments>
</file>

<file path=xl/sharedStrings.xml><?xml version="1.0" encoding="utf-8"?>
<sst xmlns="http://schemas.openxmlformats.org/spreadsheetml/2006/main" count="195" uniqueCount="90">
  <si>
    <t>(All figures in Rs Cr)</t>
  </si>
  <si>
    <t>Particulars</t>
  </si>
  <si>
    <t>Gross Written Premium</t>
  </si>
  <si>
    <t>Net Premium</t>
  </si>
  <si>
    <t>Net Earned Premium</t>
  </si>
  <si>
    <t>Gross Incurred Claims</t>
  </si>
  <si>
    <t>Net Incurred Claims</t>
  </si>
  <si>
    <t>Commission Net</t>
  </si>
  <si>
    <t>Mgmt. Expenses</t>
  </si>
  <si>
    <t>Pure Underwriting results</t>
  </si>
  <si>
    <t>Bajaj Allianz</t>
  </si>
  <si>
    <t>Universal Sompo</t>
  </si>
  <si>
    <t>Magma HDI</t>
  </si>
  <si>
    <t>New India</t>
  </si>
  <si>
    <t>Star Health</t>
  </si>
  <si>
    <t>Apollo Munich</t>
  </si>
  <si>
    <t>Max Bupa</t>
  </si>
  <si>
    <t>Stand Alone Health Cos Sub Total</t>
  </si>
  <si>
    <t>Grand Total with Health Companies</t>
  </si>
  <si>
    <t>AIC</t>
  </si>
  <si>
    <t>ECGC</t>
  </si>
  <si>
    <t>Total - Specialized companies</t>
  </si>
  <si>
    <t>Grand Total include.all companies</t>
  </si>
  <si>
    <t>Investment Income allocated to Policyholders' fund</t>
  </si>
  <si>
    <t>Operating Profit</t>
  </si>
  <si>
    <t>Balance Investment Income after adjusting allocation to Policyholders' fund</t>
  </si>
  <si>
    <t>Profit/ (Loss)  Before Tax</t>
  </si>
  <si>
    <t>Profit/ (Loss) After Tax</t>
  </si>
  <si>
    <t>Investments in infrastructure/ social Sectors</t>
  </si>
  <si>
    <t>Gross Incurred Claims Ratio (%)</t>
  </si>
  <si>
    <t>Net retention (NP/GDP) - in %tage</t>
  </si>
  <si>
    <t>Net Incurred Claims/NEP (%)</t>
  </si>
  <si>
    <t>No. of Employees</t>
  </si>
  <si>
    <t>No.of Agents</t>
  </si>
  <si>
    <t>No. of Offices</t>
  </si>
  <si>
    <t>No.of Policies</t>
  </si>
  <si>
    <t>FDI (Rs Cr)</t>
  </si>
  <si>
    <t>Premium deficiency</t>
  </si>
  <si>
    <t>Commission/NWP</t>
  </si>
  <si>
    <t>Expenses of Mgmt. / NWP</t>
  </si>
  <si>
    <t>Capital &amp; Free Reserves (*)</t>
  </si>
  <si>
    <t>Other income/outgo
(Revenue a/c)</t>
  </si>
  <si>
    <t>Gross Direct Premium 
(in India)</t>
  </si>
  <si>
    <t>Other Income/Outgo
(P&amp;L a/c)</t>
  </si>
  <si>
    <t>Note:</t>
  </si>
  <si>
    <t>Combined Ratio 
(IRDAI circular Ref: IRDA/F&amp;I/CIR/F&amp;A/231/10/2012)</t>
  </si>
  <si>
    <t>Cigna TTK</t>
  </si>
  <si>
    <t>NA</t>
  </si>
  <si>
    <t>General Insurers</t>
  </si>
  <si>
    <t xml:space="preserve">Bharti AXA </t>
  </si>
  <si>
    <t>Cholamandalam MS</t>
  </si>
  <si>
    <t xml:space="preserve">Future Generali </t>
  </si>
  <si>
    <t>ICICI -Lombard</t>
  </si>
  <si>
    <t>IFFCO -Tokio</t>
  </si>
  <si>
    <t>Kotak Mahindra</t>
  </si>
  <si>
    <t>National</t>
  </si>
  <si>
    <t>Oriental</t>
  </si>
  <si>
    <t>Raheja QBE</t>
  </si>
  <si>
    <t>Reliance General</t>
  </si>
  <si>
    <t>Royal sundaram</t>
  </si>
  <si>
    <t>SBI General</t>
  </si>
  <si>
    <t>Shriram General</t>
  </si>
  <si>
    <t>Tata-AIG</t>
  </si>
  <si>
    <t>United India</t>
  </si>
  <si>
    <t>General Insurers  Sub Total</t>
  </si>
  <si>
    <t>Stand-alone Health Insurers</t>
  </si>
  <si>
    <t>Religare</t>
  </si>
  <si>
    <t>Specialized Companies</t>
  </si>
  <si>
    <t>% Change over previous period</t>
  </si>
  <si>
    <t>*Commenced operations in November  2017</t>
  </si>
  <si>
    <t># Commenced operations in October 2017</t>
  </si>
  <si>
    <t>DHFL General *</t>
  </si>
  <si>
    <t>$$ commenced operations in December 2017</t>
  </si>
  <si>
    <t>Exchange loss/gain &amp; Other  income /Outgo</t>
  </si>
  <si>
    <t xml:space="preserve">Aditya Birla </t>
  </si>
  <si>
    <t>Edelweiss**</t>
  </si>
  <si>
    <t>** Commenced operations in March 2018</t>
  </si>
  <si>
    <t>Liberty General</t>
  </si>
  <si>
    <t>## Commenced operations in December 2018</t>
  </si>
  <si>
    <t>Reliance Health ##</t>
  </si>
  <si>
    <t>Previous period as on 31.03.2018</t>
  </si>
  <si>
    <t>‭223116</t>
  </si>
  <si>
    <t>1,51,30,042</t>
  </si>
  <si>
    <t xml:space="preserve">  Compiled by GI Council on the basis of data submitted by the Member Insurance Companies 
</t>
  </si>
  <si>
    <r>
      <t xml:space="preserve">Acko General </t>
    </r>
    <r>
      <rPr>
        <b/>
        <sz val="14"/>
        <color theme="1"/>
        <rFont val="Calibri"/>
        <family val="2"/>
        <scheme val="minor"/>
      </rPr>
      <t>$$</t>
    </r>
  </si>
  <si>
    <r>
      <t xml:space="preserve">Go Digit </t>
    </r>
    <r>
      <rPr>
        <b/>
        <sz val="14"/>
        <rFont val="Calibri"/>
        <family val="2"/>
        <scheme val="minor"/>
      </rPr>
      <t>#</t>
    </r>
  </si>
  <si>
    <r>
      <t xml:space="preserve">HDFC ERGO </t>
    </r>
    <r>
      <rPr>
        <b/>
        <sz val="14"/>
        <rFont val="Calibri"/>
        <family val="2"/>
        <scheme val="minor"/>
      </rPr>
      <t>($)</t>
    </r>
  </si>
  <si>
    <r>
      <t xml:space="preserve">DHFL General </t>
    </r>
    <r>
      <rPr>
        <b/>
        <sz val="14"/>
        <rFont val="Calibri"/>
        <family val="2"/>
        <scheme val="minor"/>
      </rPr>
      <t>*</t>
    </r>
  </si>
  <si>
    <r>
      <t>Edelweiss</t>
    </r>
    <r>
      <rPr>
        <b/>
        <sz val="14"/>
        <rFont val="Calibri"/>
        <family val="2"/>
        <scheme val="minor"/>
      </rPr>
      <t>**</t>
    </r>
  </si>
  <si>
    <t>FINANCIAL HIGHLIGHTS FOR THE PERIOD ENDED 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</si>
</sst>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4">
    <numFmt numFmtId="6" formatCode="&quot;$&quot;#,##0_);[Red]\(&quot;$&quot;#,##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 &quot;#,##0.00&quot; &quot;;&quot; (&quot;#,##0.00&quot;)&quot;;&quot; -&quot;00&quot; &quot;;&quot; &quot;@&quot; &quot;"/>
    <numFmt numFmtId="167" formatCode="&quot; &quot;#,##0&quot; &quot;;&quot; (&quot;#,##0&quot;)&quot;;&quot; -&quot;00&quot; &quot;;&quot; &quot;@&quot; &quot;"/>
    <numFmt numFmtId="168" formatCode="_-* #,##0.00_-;\-* #,##0.00_-;_-* &quot;-&quot;??_-;_-@_-"/>
    <numFmt numFmtId="169" formatCode="_-* #,##0_-;\-* #,##0_-;_-* &quot;-&quot;??_-;_-@_-"/>
    <numFmt numFmtId="170" formatCode="_ * #,##0.00_ ;_ * \-#,##0.00_ ;_ * &quot;-&quot;??_ ;_ @_ "/>
    <numFmt numFmtId="171" formatCode="_(* #,##0.00_);_(* \(#,##0.00\);_(* \-??_);_(@_)"/>
    <numFmt numFmtId="172" formatCode="##,##0.00"/>
    <numFmt numFmtId="173" formatCode="_([$€-2]* #,##0.00_);_([$€-2]* \(#,##0.00\);_([$€-2]* &quot;-&quot;??_)"/>
    <numFmt numFmtId="174" formatCode="#,##0.00\ ;&quot; (&quot;#,##0.00\);&quot; -&quot;#\ ;@\ "/>
    <numFmt numFmtId="175" formatCode="_-* #,##0_-;\-* #,##0_-;_-* &quot;-&quot;_-;_-@_-"/>
    <numFmt numFmtId="176" formatCode="_ * #,##0_ ;_ * \-#,##0_ ;_ * &quot;-&quot;_ ;_ @_ "/>
    <numFmt numFmtId="177" formatCode="00.000"/>
    <numFmt numFmtId="178" formatCode="&quot;?&quot;#,##0;&quot;?&quot;\-#,##0"/>
    <numFmt numFmtId="179" formatCode="_-* &quot;£&quot;#,##0_-;\-* &quot;£&quot;#,##0_-;_-* &quot;-&quot;??_-;_-@_-"/>
    <numFmt numFmtId="180" formatCode="#,##0.0;\(#,##0.0\)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#,##0;[Red]\(#,##0\)"/>
    <numFmt numFmtId="188" formatCode="#,##0.0"/>
    <numFmt numFmtId="189" formatCode="_(* #,##0.0_);_(* \(#,##0.00\);_(* &quot;-&quot;??_);_(@_)"/>
    <numFmt numFmtId="190" formatCode="General_)"/>
    <numFmt numFmtId="191" formatCode="0.000"/>
    <numFmt numFmtId="192" formatCode="#,##0.0_);\(#,##0.0\)"/>
    <numFmt numFmtId="193" formatCode="#,##0.000_);\(#,##0.000\)"/>
    <numFmt numFmtId="194" formatCode="&quot;$&quot;#,\);\(&quot;$&quot;#,##0\)"/>
    <numFmt numFmtId="195" formatCode="0.00000000"/>
    <numFmt numFmtId="196" formatCode="_-* #,##0.0_-;\-* #,##0.0_-;_-* &quot;-&quot;??_-;_-@_-"/>
    <numFmt numFmtId="197" formatCode="[$-409]mmm\-yy;@"/>
    <numFmt numFmtId="198" formatCode="_(* #,##0.0_);_(* \(#,##0.0\);_(* &quot;-&quot;??_);_(@_)"/>
    <numFmt numFmtId="199" formatCode="#,##0.00;\(#,##0.00\)"/>
    <numFmt numFmtId="200" formatCode="&quot;£&quot;#,##0;\-&quot;£&quot;#,##0"/>
    <numFmt numFmtId="201" formatCode="_(* #,##0.0000_);_(* \(#,##0.0000\);_(* &quot;-&quot;??_);_(@_)"/>
    <numFmt numFmtId="202" formatCode="#,##0;\(#,##0\)"/>
    <numFmt numFmtId="203" formatCode="\$#,##0\ ;\(\$#,##0\)"/>
    <numFmt numFmtId="204" formatCode="#,##0&quot; $&quot;;\-#,##0&quot; $&quot;"/>
    <numFmt numFmtId="205" formatCode="#,##0.0_);[Red]\(#,##0.0\);&quot;-&quot;??"/>
    <numFmt numFmtId="206" formatCode="#,##0.00;[Red]\(#,##0.00\)"/>
    <numFmt numFmtId="207" formatCode=";;;"/>
    <numFmt numFmtId="208" formatCode="_-* #,##0\ _F_-;\-* #,##0\ _F_-;_-* &quot;-&quot;\ _F_-;_-@_-"/>
    <numFmt numFmtId="209" formatCode="_-* #,##0.00\ _F_-;\-* #,##0.00\ _F_-;_-* &quot;-&quot;??\ _F_-;_-@_-"/>
    <numFmt numFmtId="210" formatCode="_-* #,##0\ &quot;F&quot;_-;\-* #,##0\ &quot;F&quot;_-;_-* &quot;-&quot;\ &quot;F&quot;_-;_-@_-"/>
    <numFmt numFmtId="211" formatCode="_-* #,##0.00\ &quot;F&quot;_-;\-* #,##0.00\ &quot;F&quot;_-;_-* &quot;-&quot;??\ &quot;F&quot;_-;_-@_-"/>
    <numFmt numFmtId="212" formatCode="_(&quot;$&quot;* #,##0.0_);_(&quot;$&quot;* \(#,##0.0\);_(&quot;$&quot;* &quot;-&quot;??_);_(@_)"/>
    <numFmt numFmtId="213" formatCode="\60\4\7\:"/>
    <numFmt numFmtId="214" formatCode="0.0%;[Red]\(0.0%\);&quot;-&quot;??"/>
    <numFmt numFmtId="215" formatCode="&quot;$&quot;#,\);\(&quot;$&quot;#,\)"/>
    <numFmt numFmtId="216" formatCode="&quot;$&quot;#,;\(&quot;$&quot;#,\)"/>
    <numFmt numFmtId="217" formatCode="#,##0.0000"/>
    <numFmt numFmtId="218" formatCode="#,##0.00000"/>
    <numFmt numFmtId="219" formatCode="#,##0\ &quot;DM&quot;;\-#,##0\ &quot;DM&quot;"/>
    <numFmt numFmtId="220" formatCode="0&quot;.&quot;000%"/>
    <numFmt numFmtId="221" formatCode="&quot;￥&quot;#,##0;&quot;￥&quot;\-#,##0"/>
    <numFmt numFmtId="222" formatCode="00&quot;.&quot;000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0.00_);\(0.00\)"/>
  </numFmts>
  <fonts count="1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  <charset val="1"/>
    </font>
    <font>
      <b/>
      <sz val="18"/>
      <color indexed="62"/>
      <name val="Cambria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바탕체"/>
      <family val="1"/>
      <charset val="255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sz val="11"/>
      <color indexed="8"/>
      <name val="宋体"/>
      <charset val="134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indexed="9"/>
      <name val="宋体"/>
      <charset val="134"/>
    </font>
    <font>
      <sz val="12"/>
      <color theme="0"/>
      <name val="Arial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Frutiger 45 Light"/>
      <family val="2"/>
    </font>
    <font>
      <sz val="8"/>
      <name val="Arial"/>
      <family val="2"/>
    </font>
    <font>
      <b/>
      <sz val="9"/>
      <name val="Times New Roman"/>
      <family val="1"/>
    </font>
    <font>
      <sz val="12"/>
      <name val="Tms Rmn"/>
    </font>
    <font>
      <b/>
      <sz val="14"/>
      <name val="Times New Roman"/>
      <family val="1"/>
    </font>
    <font>
      <sz val="12"/>
      <name val="µ¸¿òÃ¼"/>
      <family val="3"/>
      <charset val="129"/>
    </font>
    <font>
      <sz val="12"/>
      <name val="Helv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Helv"/>
    </font>
    <font>
      <sz val="10"/>
      <name val="MS Sans Serif"/>
      <family val="2"/>
    </font>
    <font>
      <sz val="8"/>
      <color indexed="16"/>
      <name val="Times New Roman"/>
      <family val="1"/>
    </font>
    <font>
      <sz val="11"/>
      <color indexed="17"/>
      <name val="Calibri"/>
      <family val="2"/>
      <charset val="1"/>
    </font>
    <font>
      <b/>
      <sz val="10"/>
      <color indexed="24"/>
      <name val="CG Times (WN)"/>
    </font>
    <font>
      <b/>
      <sz val="16"/>
      <name val="Times New Roman"/>
      <family val="1"/>
    </font>
    <font>
      <b/>
      <sz val="12"/>
      <name val="Arial"/>
      <family val="2"/>
    </font>
    <font>
      <sz val="10"/>
      <color indexed="24"/>
      <name val="CG Times (WN)"/>
    </font>
    <font>
      <u/>
      <sz val="10"/>
      <color indexed="12"/>
      <name val="Arial"/>
      <family val="2"/>
    </font>
    <font>
      <sz val="12"/>
      <name val="Arial"/>
      <family val="2"/>
    </font>
    <font>
      <sz val="7"/>
      <name val="Small Fonts"/>
      <family val="2"/>
    </font>
    <font>
      <sz val="14"/>
      <name val=".VnTime"/>
      <family val="2"/>
    </font>
    <font>
      <sz val="11"/>
      <color theme="1"/>
      <name val="Times New Roman"/>
      <family val="2"/>
    </font>
    <font>
      <sz val="13"/>
      <name val=".VnTime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Calibri"/>
      <family val="2"/>
    </font>
    <font>
      <b/>
      <sz val="10"/>
      <name val="MS Sans Serif"/>
      <family val="2"/>
    </font>
    <font>
      <sz val="10"/>
      <color indexed="17"/>
      <name val="Times New Roman"/>
      <family val="1"/>
    </font>
    <font>
      <b/>
      <sz val="10"/>
      <name val="Arial"/>
      <family val="2"/>
    </font>
    <font>
      <sz val="8"/>
      <color indexed="10"/>
      <name val="Arial Narrow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2"/>
    </font>
    <font>
      <sz val="10"/>
      <name val="굴림체"/>
      <family val="3"/>
    </font>
    <font>
      <sz val="9"/>
      <name val="Arial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明朝"/>
      <family val="1"/>
      <charset val="128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2"/>
      <name val="Courier"/>
      <family val="3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color rgb="FF000000"/>
      <name val="Calibri"/>
      <family val="2"/>
    </font>
    <font>
      <sz val="14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>
        <fgColor indexed="12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13"/>
      </patternFill>
    </fill>
    <fill>
      <patternFill patternType="solid">
        <fgColor indexed="4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1"/>
        <bgColor indexed="1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4" fillId="12" borderId="52" applyNumberFormat="0" applyAlignment="0" applyProtection="0"/>
    <xf numFmtId="0" fontId="15" fillId="24" borderId="53" applyNumberFormat="0" applyAlignment="0" applyProtection="0"/>
    <xf numFmtId="171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0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10" fillId="0" borderId="0"/>
    <xf numFmtId="171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6" fillId="0" borderId="0" applyNumberFormat="0" applyFill="0" applyBorder="0" applyAlignment="0" applyProtection="0"/>
    <xf numFmtId="0" fontId="17" fillId="25" borderId="0" applyNumberFormat="0" applyBorder="0" applyAlignment="0" applyProtection="0"/>
    <xf numFmtId="0" fontId="25" fillId="0" borderId="54" applyNumberFormat="0" applyFill="0" applyAlignment="0" applyProtection="0"/>
    <xf numFmtId="0" fontId="26" fillId="0" borderId="55" applyNumberFormat="0" applyFill="0" applyAlignment="0" applyProtection="0"/>
    <xf numFmtId="0" fontId="27" fillId="0" borderId="56" applyNumberFormat="0" applyFill="0" applyAlignment="0" applyProtection="0"/>
    <xf numFmtId="0" fontId="27" fillId="0" borderId="0" applyNumberFormat="0" applyFill="0" applyBorder="0" applyAlignment="0" applyProtection="0"/>
    <xf numFmtId="0" fontId="18" fillId="15" borderId="52" applyNumberFormat="0" applyAlignment="0" applyProtection="0"/>
    <xf numFmtId="0" fontId="19" fillId="0" borderId="57" applyNumberFormat="0" applyFill="0" applyAlignment="0" applyProtection="0"/>
    <xf numFmtId="0" fontId="20" fillId="26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6" fillId="0" borderId="0"/>
    <xf numFmtId="0" fontId="6" fillId="27" borderId="58" applyNumberFormat="0" applyAlignment="0" applyProtection="0"/>
    <xf numFmtId="0" fontId="21" fillId="12" borderId="59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60">
      <alignment horizontal="center"/>
    </xf>
    <xf numFmtId="0" fontId="29" fillId="0" borderId="0" applyNumberFormat="0" applyFill="0" applyBorder="0" applyAlignment="0" applyProtection="0"/>
    <xf numFmtId="0" fontId="11" fillId="0" borderId="61" applyNumberFormat="0" applyFill="0" applyAlignment="0" applyProtection="0"/>
    <xf numFmtId="0" fontId="22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/>
    <xf numFmtId="38" fontId="31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178" fontId="32" fillId="0" borderId="0" applyFont="0" applyFill="0" applyBorder="0" applyAlignment="0" applyProtection="0"/>
    <xf numFmtId="40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23" fillId="0" borderId="0">
      <alignment vertical="top"/>
    </xf>
    <xf numFmtId="0" fontId="6" fillId="0" borderId="0"/>
    <xf numFmtId="0" fontId="23" fillId="0" borderId="0">
      <alignment vertical="top"/>
    </xf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23" fillId="0" borderId="0">
      <alignment vertical="top"/>
    </xf>
    <xf numFmtId="0" fontId="6" fillId="0" borderId="0"/>
    <xf numFmtId="0" fontId="6" fillId="0" borderId="0"/>
    <xf numFmtId="0" fontId="23" fillId="0" borderId="0">
      <alignment vertical="top"/>
    </xf>
    <xf numFmtId="0" fontId="6" fillId="0" borderId="0"/>
    <xf numFmtId="0" fontId="37" fillId="0" borderId="0"/>
    <xf numFmtId="0" fontId="37" fillId="0" borderId="0"/>
    <xf numFmtId="0" fontId="23" fillId="0" borderId="0">
      <alignment vertical="top"/>
    </xf>
    <xf numFmtId="0" fontId="37" fillId="0" borderId="0"/>
    <xf numFmtId="0" fontId="37" fillId="0" borderId="0"/>
    <xf numFmtId="0" fontId="23" fillId="0" borderId="0">
      <alignment vertical="top"/>
    </xf>
    <xf numFmtId="0" fontId="23" fillId="0" borderId="0">
      <alignment vertical="top"/>
    </xf>
    <xf numFmtId="0" fontId="6" fillId="0" borderId="0"/>
    <xf numFmtId="0" fontId="23" fillId="0" borderId="0">
      <alignment vertical="top"/>
    </xf>
    <xf numFmtId="0" fontId="6" fillId="0" borderId="0"/>
    <xf numFmtId="0" fontId="23" fillId="0" borderId="0">
      <alignment vertical="top"/>
    </xf>
    <xf numFmtId="0" fontId="37" fillId="0" borderId="0"/>
    <xf numFmtId="0" fontId="6" fillId="0" borderId="0"/>
    <xf numFmtId="0" fontId="6" fillId="0" borderId="0"/>
    <xf numFmtId="0" fontId="23" fillId="0" borderId="0">
      <alignment vertical="top"/>
    </xf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80" fontId="38" fillId="0" borderId="34" applyFill="0" applyBorder="0"/>
    <xf numFmtId="180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179" fontId="38" fillId="0" borderId="34" applyFill="0" applyBorder="0"/>
    <xf numFmtId="0" fontId="39" fillId="0" borderId="0" applyNumberFormat="0" applyFill="0" applyBorder="0" applyAlignment="0" applyProtection="0"/>
    <xf numFmtId="0" fontId="6" fillId="0" borderId="0"/>
    <xf numFmtId="0" fontId="40" fillId="29" borderId="0"/>
    <xf numFmtId="0" fontId="41" fillId="30" borderId="62" applyFont="0" applyFill="0" applyAlignment="0">
      <alignment vertical="center" wrapText="1"/>
    </xf>
    <xf numFmtId="0" fontId="42" fillId="29" borderId="0"/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29" borderId="0"/>
    <xf numFmtId="0" fontId="6" fillId="0" borderId="0" applyBorder="0"/>
    <xf numFmtId="0" fontId="45" fillId="0" borderId="0">
      <alignment wrapText="1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6" fillId="0" borderId="0"/>
    <xf numFmtId="0" fontId="47" fillId="41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28" borderId="0" applyNumberFormat="0" applyBorder="0" applyAlignment="0" applyProtection="0"/>
    <xf numFmtId="0" fontId="39" fillId="0" borderId="0" applyNumberFormat="0" applyFont="0" applyFill="0" applyBorder="0" applyProtection="0"/>
    <xf numFmtId="181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52" fillId="0" borderId="63" applyFont="0" applyFill="0" applyBorder="0" applyAlignment="0" applyProtection="0">
      <alignment horizontal="center" vertical="center"/>
    </xf>
    <xf numFmtId="176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51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53" fillId="0" borderId="64">
      <alignment horizontal="left" wrapText="1" indent="2"/>
    </xf>
    <xf numFmtId="187" fontId="54" fillId="45" borderId="0"/>
    <xf numFmtId="0" fontId="55" fillId="46" borderId="0"/>
    <xf numFmtId="188" fontId="6" fillId="0" borderId="13">
      <alignment wrapText="1"/>
      <protection locked="0"/>
    </xf>
    <xf numFmtId="0" fontId="56" fillId="0" borderId="0" applyNumberFormat="0" applyFill="0" applyBorder="0" applyAlignment="0" applyProtection="0"/>
    <xf numFmtId="0" fontId="6" fillId="47" borderId="13" applyNumberFormat="0" applyFont="0" applyBorder="0" applyAlignment="0"/>
    <xf numFmtId="0" fontId="57" fillId="0" borderId="0"/>
    <xf numFmtId="0" fontId="50" fillId="0" borderId="0"/>
    <xf numFmtId="0" fontId="58" fillId="0" borderId="0"/>
    <xf numFmtId="0" fontId="50" fillId="0" borderId="0"/>
    <xf numFmtId="37" fontId="59" fillId="0" borderId="0"/>
    <xf numFmtId="189" fontId="60" fillId="0" borderId="0" applyFill="0" applyBorder="0" applyAlignment="0"/>
    <xf numFmtId="190" fontId="60" fillId="0" borderId="0" applyFill="0" applyBorder="0" applyAlignment="0"/>
    <xf numFmtId="191" fontId="60" fillId="0" borderId="0" applyFill="0" applyBorder="0" applyAlignment="0"/>
    <xf numFmtId="192" fontId="61" fillId="0" borderId="0" applyFill="0" applyBorder="0" applyAlignment="0"/>
    <xf numFmtId="193" fontId="61" fillId="0" borderId="0" applyFill="0" applyBorder="0" applyAlignment="0"/>
    <xf numFmtId="189" fontId="60" fillId="0" borderId="0" applyFill="0" applyBorder="0" applyAlignment="0"/>
    <xf numFmtId="194" fontId="61" fillId="0" borderId="0" applyFill="0" applyBorder="0" applyAlignment="0"/>
    <xf numFmtId="190" fontId="60" fillId="0" borderId="0" applyFill="0" applyBorder="0" applyAlignment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3" fontId="6" fillId="0" borderId="0" applyFont="0" applyFill="0" applyBorder="0" applyProtection="0">
      <alignment horizontal="center"/>
    </xf>
    <xf numFmtId="189" fontId="60" fillId="0" borderId="0" applyFont="0" applyFill="0" applyBorder="0" applyAlignment="0" applyProtection="0"/>
    <xf numFmtId="196" fontId="38" fillId="0" borderId="34" applyFill="0" applyBorder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6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54" fillId="0" borderId="0"/>
    <xf numFmtId="0" fontId="6" fillId="0" borderId="0" applyNumberFormat="0" applyBorder="0" applyAlignment="0">
      <protection locked="0"/>
    </xf>
    <xf numFmtId="0" fontId="65" fillId="0" borderId="65"/>
    <xf numFmtId="200" fontId="6" fillId="0" borderId="0" applyFont="0" applyFill="0" applyBorder="0" applyProtection="0">
      <alignment horizontal="center"/>
    </xf>
    <xf numFmtId="190" fontId="60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>
      <protection locked="0"/>
    </xf>
    <xf numFmtId="14" fontId="23" fillId="0" borderId="0" applyFill="0" applyBorder="0" applyAlignment="0"/>
    <xf numFmtId="38" fontId="66" fillId="0" borderId="66">
      <alignment vertical="center"/>
    </xf>
    <xf numFmtId="0" fontId="6" fillId="0" borderId="13"/>
    <xf numFmtId="17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89" fontId="60" fillId="0" borderId="0" applyFill="0" applyBorder="0" applyAlignment="0"/>
    <xf numFmtId="190" fontId="60" fillId="0" borderId="0" applyFill="0" applyBorder="0" applyAlignment="0"/>
    <xf numFmtId="189" fontId="60" fillId="0" borderId="0" applyFill="0" applyBorder="0" applyAlignment="0"/>
    <xf numFmtId="194" fontId="61" fillId="0" borderId="0" applyFill="0" applyBorder="0" applyAlignment="0"/>
    <xf numFmtId="190" fontId="60" fillId="0" borderId="0" applyFill="0" applyBorder="0" applyAlignment="0"/>
    <xf numFmtId="0" fontId="67" fillId="48" borderId="13">
      <protection locked="0"/>
    </xf>
    <xf numFmtId="0" fontId="68" fillId="49" borderId="0" applyNumberFormat="0" applyBorder="0" applyAlignment="0" applyProtection="0"/>
    <xf numFmtId="204" fontId="6" fillId="0" borderId="0">
      <protection locked="0"/>
    </xf>
    <xf numFmtId="204" fontId="6" fillId="0" borderId="0">
      <protection locked="0"/>
    </xf>
    <xf numFmtId="204" fontId="6" fillId="0" borderId="0">
      <protection locked="0"/>
    </xf>
    <xf numFmtId="204" fontId="6" fillId="0" borderId="0">
      <protection locked="0"/>
    </xf>
    <xf numFmtId="204" fontId="6" fillId="0" borderId="0">
      <protection locked="0"/>
    </xf>
    <xf numFmtId="204" fontId="6" fillId="0" borderId="0">
      <protection locked="0"/>
    </xf>
    <xf numFmtId="204" fontId="6" fillId="0" borderId="0">
      <protection locked="0"/>
    </xf>
    <xf numFmtId="3" fontId="6" fillId="0" borderId="0" applyFill="0" applyBorder="0" applyAlignment="0" applyProtection="0">
      <protection locked="0"/>
    </xf>
    <xf numFmtId="205" fontId="38" fillId="29" borderId="24" applyBorder="0"/>
    <xf numFmtId="204" fontId="6" fillId="0" borderId="0">
      <protection locked="0"/>
    </xf>
    <xf numFmtId="0" fontId="6" fillId="0" borderId="67" applyNumberFormat="0" applyBorder="0" applyAlignment="0">
      <alignment horizontal="center"/>
      <protection locked="0"/>
    </xf>
    <xf numFmtId="3" fontId="69" fillId="39" borderId="0" applyBorder="0" applyProtection="0">
      <alignment horizontal="left"/>
    </xf>
    <xf numFmtId="0" fontId="70" fillId="50" borderId="44" applyFill="0" applyBorder="0">
      <alignment horizontal="center"/>
    </xf>
    <xf numFmtId="0" fontId="71" fillId="0" borderId="68" applyNumberFormat="0" applyAlignment="0" applyProtection="0">
      <alignment horizontal="left" vertical="center"/>
    </xf>
    <xf numFmtId="0" fontId="71" fillId="0" borderId="12">
      <alignment horizontal="left" vertical="center"/>
    </xf>
    <xf numFmtId="206" fontId="6" fillId="0" borderId="25">
      <alignment horizontal="left"/>
    </xf>
    <xf numFmtId="204" fontId="6" fillId="0" borderId="0">
      <protection locked="0"/>
    </xf>
    <xf numFmtId="204" fontId="6" fillId="0" borderId="0">
      <protection locked="0"/>
    </xf>
    <xf numFmtId="207" fontId="52" fillId="0" borderId="0" applyFont="0" applyFill="0" applyBorder="0" applyAlignment="0" applyProtection="0">
      <alignment horizontal="center" vertical="center"/>
    </xf>
    <xf numFmtId="0" fontId="72" fillId="0" borderId="0" applyNumberFormat="0" applyFont="0" applyFill="0" applyBorder="0" applyAlignment="0" applyProtection="0">
      <alignment horizontal="right"/>
    </xf>
    <xf numFmtId="197" fontId="73" fillId="0" borderId="0" applyNumberFormat="0" applyFill="0" applyBorder="0" applyAlignment="0" applyProtection="0">
      <alignment vertical="top"/>
      <protection locked="0"/>
    </xf>
    <xf numFmtId="201" fontId="73" fillId="0" borderId="0" applyNumberFormat="0" applyFill="0" applyBorder="0" applyAlignment="0" applyProtection="0">
      <alignment vertical="top"/>
      <protection locked="0"/>
    </xf>
    <xf numFmtId="189" fontId="60" fillId="0" borderId="0" applyFill="0" applyBorder="0" applyAlignment="0"/>
    <xf numFmtId="190" fontId="60" fillId="0" borderId="0" applyFill="0" applyBorder="0" applyAlignment="0"/>
    <xf numFmtId="189" fontId="60" fillId="0" borderId="0" applyFill="0" applyBorder="0" applyAlignment="0"/>
    <xf numFmtId="194" fontId="61" fillId="0" borderId="0" applyFill="0" applyBorder="0" applyAlignment="0"/>
    <xf numFmtId="190" fontId="60" fillId="0" borderId="0" applyFill="0" applyBorder="0" applyAlignment="0"/>
    <xf numFmtId="0" fontId="54" fillId="51" borderId="0">
      <alignment vertical="top"/>
    </xf>
    <xf numFmtId="0" fontId="52" fillId="0" borderId="0" applyFont="0" applyFill="0" applyBorder="0" applyProtection="0">
      <alignment horizontal="center" vertical="center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4" fillId="0" borderId="0" applyNumberFormat="0" applyFont="0" applyFill="0" applyAlignment="0"/>
    <xf numFmtId="37" fontId="75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212" fontId="76" fillId="0" borderId="0"/>
    <xf numFmtId="197" fontId="77" fillId="0" borderId="0"/>
    <xf numFmtId="0" fontId="6" fillId="0" borderId="0"/>
    <xf numFmtId="0" fontId="6" fillId="0" borderId="0"/>
    <xf numFmtId="0" fontId="6" fillId="0" borderId="0"/>
    <xf numFmtId="197" fontId="6" fillId="0" borderId="0"/>
    <xf numFmtId="197" fontId="6" fillId="0" borderId="0"/>
    <xf numFmtId="197" fontId="6" fillId="0" borderId="0"/>
    <xf numFmtId="165" fontId="6" fillId="0" borderId="0"/>
    <xf numFmtId="197" fontId="6" fillId="0" borderId="0"/>
    <xf numFmtId="197" fontId="6" fillId="0" borderId="0"/>
    <xf numFmtId="198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0" fillId="0" borderId="0"/>
    <xf numFmtId="197" fontId="63" fillId="0" borderId="0"/>
    <xf numFmtId="0" fontId="63" fillId="0" borderId="0"/>
    <xf numFmtId="0" fontId="63" fillId="0" borderId="0"/>
    <xf numFmtId="0" fontId="6" fillId="0" borderId="0"/>
    <xf numFmtId="0" fontId="63" fillId="0" borderId="0"/>
    <xf numFmtId="0" fontId="63" fillId="0" borderId="0"/>
    <xf numFmtId="0" fontId="6" fillId="0" borderId="0">
      <alignment vertical="top"/>
    </xf>
    <xf numFmtId="201" fontId="6" fillId="0" borderId="0"/>
    <xf numFmtId="0" fontId="6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98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165" fontId="6" fillId="0" borderId="0"/>
    <xf numFmtId="198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3" fontId="6" fillId="0" borderId="0"/>
    <xf numFmtId="0" fontId="1" fillId="0" borderId="0"/>
    <xf numFmtId="198" fontId="6" fillId="0" borderId="0"/>
    <xf numFmtId="0" fontId="1" fillId="0" borderId="0"/>
    <xf numFmtId="0" fontId="1" fillId="0" borderId="0"/>
    <xf numFmtId="0" fontId="1" fillId="0" borderId="0"/>
    <xf numFmtId="198" fontId="6" fillId="0" borderId="0"/>
    <xf numFmtId="198" fontId="6" fillId="0" borderId="0"/>
    <xf numFmtId="198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165" fontId="6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165" fontId="6" fillId="0" borderId="0"/>
    <xf numFmtId="201" fontId="6" fillId="0" borderId="0"/>
    <xf numFmtId="199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" fillId="0" borderId="0"/>
    <xf numFmtId="197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9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/>
    <xf numFmtId="0" fontId="6" fillId="0" borderId="0"/>
    <xf numFmtId="0" fontId="6" fillId="0" borderId="0"/>
    <xf numFmtId="0" fontId="6" fillId="0" borderId="0"/>
    <xf numFmtId="43" fontId="1" fillId="0" borderId="0"/>
    <xf numFmtId="43" fontId="1" fillId="0" borderId="0"/>
    <xf numFmtId="43" fontId="1" fillId="0" borderId="0"/>
    <xf numFmtId="197" fontId="6" fillId="0" borderId="0"/>
    <xf numFmtId="197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97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1" fillId="0" borderId="0"/>
    <xf numFmtId="0" fontId="6" fillId="0" borderId="0"/>
    <xf numFmtId="0" fontId="6" fillId="0" borderId="0"/>
    <xf numFmtId="0" fontId="6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0" fontId="6" fillId="0" borderId="0"/>
    <xf numFmtId="197" fontId="8" fillId="0" borderId="0"/>
    <xf numFmtId="0" fontId="6" fillId="0" borderId="0"/>
    <xf numFmtId="0" fontId="6" fillId="0" borderId="0"/>
    <xf numFmtId="0" fontId="6" fillId="0" borderId="0"/>
    <xf numFmtId="197" fontId="6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40" fontId="79" fillId="52" borderId="0">
      <alignment horizontal="right"/>
    </xf>
    <xf numFmtId="0" fontId="80" fillId="52" borderId="0">
      <alignment horizontal="right"/>
    </xf>
    <xf numFmtId="0" fontId="81" fillId="52" borderId="29"/>
    <xf numFmtId="0" fontId="81" fillId="0" borderId="0" applyBorder="0">
      <alignment horizontal="centerContinuous"/>
    </xf>
    <xf numFmtId="0" fontId="82" fillId="0" borderId="0" applyBorder="0">
      <alignment horizontal="centerContinuous"/>
    </xf>
    <xf numFmtId="9" fontId="6" fillId="0" borderId="0" applyFont="0" applyFill="0" applyBorder="0" applyProtection="0">
      <alignment horizontal="center"/>
    </xf>
    <xf numFmtId="193" fontId="61" fillId="0" borderId="0" applyFont="0" applyFill="0" applyBorder="0" applyAlignment="0" applyProtection="0"/>
    <xf numFmtId="213" fontId="60" fillId="0" borderId="0" applyFont="0" applyFill="0" applyBorder="0" applyAlignment="0" applyProtection="0"/>
    <xf numFmtId="214" fontId="38" fillId="0" borderId="48" applyFill="0" applyBorder="0"/>
    <xf numFmtId="10" fontId="38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89" fontId="60" fillId="0" borderId="0" applyFill="0" applyBorder="0" applyAlignment="0"/>
    <xf numFmtId="190" fontId="60" fillId="0" borderId="0" applyFill="0" applyBorder="0" applyAlignment="0"/>
    <xf numFmtId="189" fontId="60" fillId="0" borderId="0" applyFill="0" applyBorder="0" applyAlignment="0"/>
    <xf numFmtId="194" fontId="61" fillId="0" borderId="0" applyFill="0" applyBorder="0" applyAlignment="0"/>
    <xf numFmtId="190" fontId="60" fillId="0" borderId="0" applyFill="0" applyBorder="0" applyAlignment="0"/>
    <xf numFmtId="0" fontId="66" fillId="0" borderId="0" applyNumberFormat="0" applyFont="0" applyFill="0" applyBorder="0" applyAlignment="0" applyProtection="0">
      <alignment horizontal="left"/>
    </xf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84" fillId="0" borderId="1">
      <alignment horizontal="center"/>
    </xf>
    <xf numFmtId="3" fontId="66" fillId="0" borderId="0" applyFont="0" applyFill="0" applyBorder="0" applyAlignment="0" applyProtection="0"/>
    <xf numFmtId="0" fontId="66" fillId="53" borderId="0" applyNumberFormat="0" applyFont="0" applyBorder="0" applyAlignment="0" applyProtection="0"/>
    <xf numFmtId="38" fontId="6" fillId="0" borderId="0" applyFill="0" applyBorder="0" applyAlignment="0" applyProtection="0">
      <protection locked="0"/>
    </xf>
    <xf numFmtId="0" fontId="30" fillId="0" borderId="0" applyNumberFormat="0" applyFill="0" applyBorder="0" applyAlignment="0" applyProtection="0"/>
    <xf numFmtId="0" fontId="6" fillId="54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4" fillId="55" borderId="0"/>
    <xf numFmtId="0" fontId="85" fillId="48" borderId="13" applyNumberFormat="0"/>
    <xf numFmtId="10" fontId="86" fillId="29" borderId="13" applyNumberFormat="0" applyProtection="0">
      <alignment horizontal="center" vertical="center" wrapText="1"/>
    </xf>
    <xf numFmtId="49" fontId="23" fillId="0" borderId="0" applyFill="0" applyBorder="0" applyAlignment="0"/>
    <xf numFmtId="215" fontId="61" fillId="0" borderId="0" applyFill="0" applyBorder="0" applyAlignment="0"/>
    <xf numFmtId="216" fontId="61" fillId="0" borderId="0" applyFill="0" applyBorder="0" applyAlignment="0"/>
    <xf numFmtId="0" fontId="78" fillId="0" borderId="0" applyNumberFormat="0" applyFill="0" applyBorder="0" applyAlignment="0" applyProtection="0"/>
    <xf numFmtId="0" fontId="62" fillId="48" borderId="23" applyNumberFormat="0" applyBorder="0"/>
    <xf numFmtId="0" fontId="87" fillId="0" borderId="0">
      <alignment vertical="top"/>
    </xf>
    <xf numFmtId="0" fontId="60" fillId="48" borderId="13">
      <protection locked="0"/>
    </xf>
    <xf numFmtId="217" fontId="30" fillId="0" borderId="0" applyFont="0" applyFill="0" applyBorder="0" applyAlignment="0" applyProtection="0"/>
    <xf numFmtId="218" fontId="30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39" fillId="0" borderId="0">
      <alignment vertical="center"/>
    </xf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219" fontId="93" fillId="0" borderId="0" applyFont="0" applyFill="0" applyBorder="0" applyAlignment="0" applyProtection="0"/>
    <xf numFmtId="220" fontId="93" fillId="0" borderId="0" applyFont="0" applyFill="0" applyBorder="0" applyAlignment="0" applyProtection="0"/>
    <xf numFmtId="221" fontId="93" fillId="0" borderId="0" applyFont="0" applyFill="0" applyBorder="0" applyAlignment="0" applyProtection="0"/>
    <xf numFmtId="222" fontId="93" fillId="0" borderId="0" applyFont="0" applyFill="0" applyBorder="0" applyAlignment="0" applyProtection="0"/>
    <xf numFmtId="0" fontId="94" fillId="0" borderId="0"/>
    <xf numFmtId="0" fontId="74" fillId="0" borderId="0"/>
    <xf numFmtId="175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0" fontId="96" fillId="33" borderId="0" applyNumberFormat="0" applyBorder="0" applyAlignment="0" applyProtection="0">
      <alignment vertical="center"/>
    </xf>
    <xf numFmtId="0" fontId="97" fillId="32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69" applyNumberFormat="0" applyFill="0" applyAlignment="0" applyProtection="0">
      <alignment vertical="center"/>
    </xf>
    <xf numFmtId="0" fontId="100" fillId="0" borderId="55" applyNumberFormat="0" applyFill="0" applyAlignment="0" applyProtection="0">
      <alignment vertical="center"/>
    </xf>
    <xf numFmtId="0" fontId="101" fillId="0" borderId="70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38" fontId="102" fillId="0" borderId="0" applyFont="0" applyFill="0" applyBorder="0" applyAlignment="0" applyProtection="0"/>
    <xf numFmtId="0" fontId="103" fillId="60" borderId="53" applyNumberFormat="0" applyAlignment="0" applyProtection="0">
      <alignment vertical="center"/>
    </xf>
    <xf numFmtId="0" fontId="6" fillId="0" borderId="0"/>
    <xf numFmtId="0" fontId="104" fillId="0" borderId="71" applyNumberFormat="0" applyFill="0" applyAlignment="0" applyProtection="0">
      <alignment vertical="center"/>
    </xf>
    <xf numFmtId="0" fontId="104" fillId="0" borderId="71" applyNumberFormat="0" applyFill="0" applyAlignment="0" applyProtection="0">
      <alignment vertical="center"/>
    </xf>
    <xf numFmtId="0" fontId="104" fillId="0" borderId="71" applyNumberFormat="0" applyFill="0" applyAlignment="0" applyProtection="0">
      <alignment vertical="center"/>
    </xf>
    <xf numFmtId="0" fontId="105" fillId="61" borderId="58" applyNumberFormat="0" applyFont="0" applyAlignment="0" applyProtection="0">
      <alignment vertical="center"/>
    </xf>
    <xf numFmtId="0" fontId="105" fillId="61" borderId="58" applyNumberFormat="0" applyFont="0" applyAlignment="0" applyProtection="0">
      <alignment vertical="center"/>
    </xf>
    <xf numFmtId="0" fontId="105" fillId="61" borderId="58" applyNumberFormat="0" applyFon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46" borderId="52" applyNumberFormat="0" applyAlignment="0" applyProtection="0">
      <alignment vertical="center"/>
    </xf>
    <xf numFmtId="0" fontId="108" fillId="46" borderId="52" applyNumberFormat="0" applyAlignment="0" applyProtection="0">
      <alignment vertical="center"/>
    </xf>
    <xf numFmtId="0" fontId="108" fillId="46" borderId="52" applyNumberFormat="0" applyAlignment="0" applyProtection="0">
      <alignment vertical="center"/>
    </xf>
    <xf numFmtId="223" fontId="95" fillId="0" borderId="0" applyFont="0" applyFill="0" applyBorder="0" applyAlignment="0" applyProtection="0"/>
    <xf numFmtId="6" fontId="109" fillId="0" borderId="0" applyFont="0" applyFill="0" applyBorder="0" applyAlignment="0" applyProtection="0"/>
    <xf numFmtId="224" fontId="95" fillId="0" borderId="0" applyFont="0" applyFill="0" applyBorder="0" applyAlignment="0" applyProtection="0"/>
    <xf numFmtId="0" fontId="110" fillId="36" borderId="52" applyNumberFormat="0" applyAlignment="0" applyProtection="0">
      <alignment vertical="center"/>
    </xf>
    <xf numFmtId="0" fontId="110" fillId="36" borderId="52" applyNumberFormat="0" applyAlignment="0" applyProtection="0">
      <alignment vertical="center"/>
    </xf>
    <xf numFmtId="0" fontId="110" fillId="36" borderId="52" applyNumberFormat="0" applyAlignment="0" applyProtection="0">
      <alignment vertical="center"/>
    </xf>
    <xf numFmtId="0" fontId="111" fillId="46" borderId="59" applyNumberFormat="0" applyAlignment="0" applyProtection="0">
      <alignment vertical="center"/>
    </xf>
    <xf numFmtId="0" fontId="111" fillId="46" borderId="59" applyNumberFormat="0" applyAlignment="0" applyProtection="0">
      <alignment vertical="center"/>
    </xf>
    <xf numFmtId="0" fontId="111" fillId="46" borderId="59" applyNumberFormat="0" applyAlignment="0" applyProtection="0">
      <alignment vertical="center"/>
    </xf>
    <xf numFmtId="0" fontId="112" fillId="62" borderId="0" applyNumberFormat="0" applyBorder="0" applyAlignment="0" applyProtection="0">
      <alignment vertical="center"/>
    </xf>
    <xf numFmtId="0" fontId="113" fillId="0" borderId="57" applyNumberFormat="0" applyFill="0" applyAlignment="0" applyProtection="0">
      <alignment vertical="center"/>
    </xf>
    <xf numFmtId="207" fontId="102" fillId="0" borderId="23">
      <alignment horizontal="center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179" fontId="1" fillId="0" borderId="0" applyFont="0" applyFill="0" applyBorder="0" applyAlignment="0" applyProtection="0"/>
  </cellStyleXfs>
  <cellXfs count="357">
    <xf numFmtId="0" fontId="0" fillId="0" borderId="0" xfId="0"/>
    <xf numFmtId="0" fontId="2" fillId="0" borderId="0" xfId="0" applyFont="1"/>
    <xf numFmtId="0" fontId="3" fillId="4" borderId="0" xfId="0" applyFont="1" applyFill="1"/>
    <xf numFmtId="0" fontId="0" fillId="0" borderId="0" xfId="0" applyAlignment="1">
      <alignment wrapText="1"/>
    </xf>
    <xf numFmtId="0" fontId="2" fillId="4" borderId="0" xfId="0" applyFont="1" applyFill="1"/>
    <xf numFmtId="0" fontId="0" fillId="4" borderId="0" xfId="0" applyFill="1"/>
    <xf numFmtId="0" fontId="0" fillId="3" borderId="0" xfId="0" applyFill="1"/>
    <xf numFmtId="0" fontId="2" fillId="3" borderId="0" xfId="0" applyFont="1" applyFill="1"/>
    <xf numFmtId="0" fontId="0" fillId="0" borderId="29" xfId="0" applyBorder="1"/>
    <xf numFmtId="0" fontId="0" fillId="0" borderId="1" xfId="0" applyBorder="1"/>
    <xf numFmtId="0" fontId="0" fillId="0" borderId="34" xfId="0" applyBorder="1"/>
    <xf numFmtId="0" fontId="3" fillId="3" borderId="0" xfId="0" applyFont="1" applyFill="1"/>
    <xf numFmtId="0" fontId="5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2" fillId="63" borderId="0" xfId="0" applyFont="1" applyFill="1"/>
    <xf numFmtId="0" fontId="2" fillId="0" borderId="0" xfId="0" applyFont="1" applyFill="1"/>
    <xf numFmtId="0" fontId="0" fillId="0" borderId="0" xfId="0" applyFill="1"/>
    <xf numFmtId="0" fontId="115" fillId="0" borderId="0" xfId="0" applyFont="1"/>
    <xf numFmtId="0" fontId="116" fillId="2" borderId="2" xfId="0" applyFont="1" applyFill="1" applyBorder="1" applyAlignment="1">
      <alignment horizontal="center" vertical="top" wrapText="1"/>
    </xf>
    <xf numFmtId="0" fontId="116" fillId="2" borderId="32" xfId="0" applyFont="1" applyFill="1" applyBorder="1" applyAlignment="1">
      <alignment horizontal="center" vertical="top" wrapText="1"/>
    </xf>
    <xf numFmtId="2" fontId="116" fillId="2" borderId="3" xfId="0" applyNumberFormat="1" applyFont="1" applyFill="1" applyBorder="1" applyAlignment="1">
      <alignment horizontal="center" vertical="top" wrapText="1"/>
    </xf>
    <xf numFmtId="2" fontId="116" fillId="2" borderId="4" xfId="0" applyNumberFormat="1" applyFont="1" applyFill="1" applyBorder="1" applyAlignment="1">
      <alignment horizontal="center" vertical="top" wrapText="1"/>
    </xf>
    <xf numFmtId="2" fontId="116" fillId="2" borderId="21" xfId="0" applyNumberFormat="1" applyFont="1" applyFill="1" applyBorder="1" applyAlignment="1">
      <alignment horizontal="center" vertical="top" wrapText="1"/>
    </xf>
    <xf numFmtId="0" fontId="116" fillId="2" borderId="4" xfId="0" applyFont="1" applyFill="1" applyBorder="1" applyAlignment="1">
      <alignment horizontal="center" vertical="top" wrapText="1"/>
    </xf>
    <xf numFmtId="43" fontId="116" fillId="2" borderId="21" xfId="0" applyNumberFormat="1" applyFont="1" applyFill="1" applyBorder="1" applyAlignment="1">
      <alignment horizontal="center" vertical="top" wrapText="1"/>
    </xf>
    <xf numFmtId="0" fontId="117" fillId="0" borderId="14" xfId="0" applyFont="1" applyBorder="1"/>
    <xf numFmtId="43" fontId="115" fillId="3" borderId="7" xfId="1" applyFont="1" applyFill="1" applyBorder="1" applyAlignment="1">
      <alignment horizontal="right" vertical="center"/>
    </xf>
    <xf numFmtId="43" fontId="115" fillId="3" borderId="8" xfId="1" applyFont="1" applyFill="1" applyBorder="1" applyAlignment="1">
      <alignment horizontal="right" vertical="center"/>
    </xf>
    <xf numFmtId="43" fontId="115" fillId="3" borderId="22" xfId="1" applyFont="1" applyFill="1" applyBorder="1" applyAlignment="1">
      <alignment horizontal="right" vertical="center"/>
    </xf>
    <xf numFmtId="0" fontId="115" fillId="3" borderId="14" xfId="0" applyFont="1" applyFill="1" applyBorder="1"/>
    <xf numFmtId="0" fontId="118" fillId="3" borderId="14" xfId="0" applyFont="1" applyFill="1" applyBorder="1" applyAlignment="1">
      <alignment horizontal="left" vertical="center"/>
    </xf>
    <xf numFmtId="43" fontId="118" fillId="0" borderId="13" xfId="1" applyFont="1" applyBorder="1" applyAlignment="1">
      <alignment vertical="center"/>
    </xf>
    <xf numFmtId="43" fontId="115" fillId="3" borderId="35" xfId="1" applyFont="1" applyFill="1" applyBorder="1" applyAlignment="1">
      <alignment horizontal="right" vertical="center"/>
    </xf>
    <xf numFmtId="43" fontId="115" fillId="0" borderId="13" xfId="1" applyFont="1" applyBorder="1" applyAlignment="1">
      <alignment horizontal="center" vertical="center"/>
    </xf>
    <xf numFmtId="43" fontId="115" fillId="3" borderId="11" xfId="1" applyFont="1" applyFill="1" applyBorder="1" applyAlignment="1">
      <alignment horizontal="right" vertical="center"/>
    </xf>
    <xf numFmtId="43" fontId="115" fillId="0" borderId="13" xfId="1" applyFont="1" applyBorder="1" applyAlignment="1">
      <alignment vertical="center"/>
    </xf>
    <xf numFmtId="43" fontId="115" fillId="0" borderId="13" xfId="1" applyFont="1" applyBorder="1"/>
    <xf numFmtId="39" fontId="115" fillId="0" borderId="13" xfId="0" applyNumberFormat="1" applyFont="1" applyBorder="1" applyAlignment="1">
      <alignment vertical="top"/>
    </xf>
    <xf numFmtId="43" fontId="115" fillId="0" borderId="13" xfId="1" applyFont="1" applyBorder="1" applyAlignment="1">
      <alignment horizontal="right" vertical="center"/>
    </xf>
    <xf numFmtId="0" fontId="118" fillId="0" borderId="14" xfId="0" applyFont="1" applyFill="1" applyBorder="1" applyAlignment="1">
      <alignment horizontal="left" vertical="center"/>
    </xf>
    <xf numFmtId="43" fontId="115" fillId="0" borderId="7" xfId="1" applyFont="1" applyFill="1" applyBorder="1" applyAlignment="1">
      <alignment horizontal="right" vertical="center"/>
    </xf>
    <xf numFmtId="2" fontId="115" fillId="0" borderId="13" xfId="0" applyNumberFormat="1" applyFont="1" applyFill="1" applyBorder="1" applyAlignment="1">
      <alignment vertical="center"/>
    </xf>
    <xf numFmtId="43" fontId="115" fillId="0" borderId="13" xfId="1" applyFont="1" applyFill="1" applyBorder="1" applyAlignment="1">
      <alignment vertical="center"/>
    </xf>
    <xf numFmtId="43" fontId="115" fillId="0" borderId="22" xfId="1" applyFont="1" applyFill="1" applyBorder="1" applyAlignment="1">
      <alignment horizontal="right" vertical="center"/>
    </xf>
    <xf numFmtId="43" fontId="115" fillId="0" borderId="7" xfId="1" applyFont="1" applyBorder="1" applyAlignment="1">
      <alignment horizontal="right" vertical="center"/>
    </xf>
    <xf numFmtId="43" fontId="115" fillId="0" borderId="8" xfId="1" applyFont="1" applyBorder="1" applyAlignment="1">
      <alignment horizontal="right" vertical="center"/>
    </xf>
    <xf numFmtId="43" fontId="115" fillId="0" borderId="22" xfId="1" applyFont="1" applyBorder="1" applyAlignment="1">
      <alignment horizontal="right" vertical="center"/>
    </xf>
    <xf numFmtId="43" fontId="115" fillId="3" borderId="13" xfId="1" applyFont="1" applyFill="1" applyBorder="1" applyAlignment="1">
      <alignment horizontal="right" vertical="center"/>
    </xf>
    <xf numFmtId="43" fontId="115" fillId="0" borderId="11" xfId="1" applyFont="1" applyFill="1" applyBorder="1" applyAlignment="1">
      <alignment horizontal="right" vertical="center"/>
    </xf>
    <xf numFmtId="43" fontId="115" fillId="0" borderId="13" xfId="1" applyFont="1" applyFill="1" applyBorder="1" applyAlignment="1">
      <alignment horizontal="right" vertical="center"/>
    </xf>
    <xf numFmtId="43" fontId="115" fillId="3" borderId="12" xfId="1" applyFont="1" applyFill="1" applyBorder="1" applyAlignment="1">
      <alignment horizontal="right" vertical="center"/>
    </xf>
    <xf numFmtId="43" fontId="115" fillId="0" borderId="11" xfId="1" applyFont="1" applyBorder="1" applyAlignment="1">
      <alignment horizontal="right"/>
    </xf>
    <xf numFmtId="43" fontId="115" fillId="0" borderId="13" xfId="1" applyFont="1" applyBorder="1" applyAlignment="1">
      <alignment horizontal="right"/>
    </xf>
    <xf numFmtId="43" fontId="115" fillId="0" borderId="22" xfId="1" applyFont="1" applyBorder="1" applyAlignment="1">
      <alignment horizontal="right"/>
    </xf>
    <xf numFmtId="43" fontId="115" fillId="3" borderId="11" xfId="1" applyFont="1" applyFill="1" applyBorder="1" applyAlignment="1">
      <alignment horizontal="right"/>
    </xf>
    <xf numFmtId="43" fontId="115" fillId="3" borderId="13" xfId="1" applyFont="1" applyFill="1" applyBorder="1" applyAlignment="1">
      <alignment horizontal="right"/>
    </xf>
    <xf numFmtId="43" fontId="115" fillId="3" borderId="22" xfId="1" applyFont="1" applyFill="1" applyBorder="1" applyAlignment="1">
      <alignment horizontal="right"/>
    </xf>
    <xf numFmtId="2" fontId="115" fillId="3" borderId="13" xfId="0" applyNumberFormat="1" applyFont="1" applyFill="1" applyBorder="1"/>
    <xf numFmtId="225" fontId="115" fillId="3" borderId="13" xfId="0" applyNumberFormat="1" applyFont="1" applyFill="1" applyBorder="1"/>
    <xf numFmtId="0" fontId="118" fillId="3" borderId="23" xfId="0" applyFont="1" applyFill="1" applyBorder="1" applyAlignment="1">
      <alignment horizontal="left" vertical="center"/>
    </xf>
    <xf numFmtId="43" fontId="115" fillId="3" borderId="35" xfId="1" applyFont="1" applyFill="1" applyBorder="1" applyAlignment="1">
      <alignment horizontal="right"/>
    </xf>
    <xf numFmtId="43" fontId="115" fillId="0" borderId="23" xfId="1" applyFont="1" applyBorder="1" applyAlignment="1">
      <alignment horizontal="right"/>
    </xf>
    <xf numFmtId="0" fontId="119" fillId="2" borderId="10" xfId="0" applyFont="1" applyFill="1" applyBorder="1" applyAlignment="1">
      <alignment horizontal="left" vertical="center"/>
    </xf>
    <xf numFmtId="43" fontId="114" fillId="2" borderId="35" xfId="1" applyFont="1" applyFill="1" applyBorder="1" applyAlignment="1">
      <alignment horizontal="right"/>
    </xf>
    <xf numFmtId="43" fontId="114" fillId="2" borderId="13" xfId="1" applyFont="1" applyFill="1" applyBorder="1" applyAlignment="1">
      <alignment horizontal="right"/>
    </xf>
    <xf numFmtId="0" fontId="118" fillId="7" borderId="44" xfId="0" applyFont="1" applyFill="1" applyBorder="1" applyAlignment="1">
      <alignment horizontal="left" vertical="center"/>
    </xf>
    <xf numFmtId="43" fontId="115" fillId="4" borderId="11" xfId="1" applyFont="1" applyFill="1" applyBorder="1" applyAlignment="1">
      <alignment horizontal="right" vertical="center"/>
    </xf>
    <xf numFmtId="43" fontId="115" fillId="4" borderId="12" xfId="1" applyFont="1" applyFill="1" applyBorder="1" applyAlignment="1">
      <alignment horizontal="right" vertical="center"/>
    </xf>
    <xf numFmtId="43" fontId="115" fillId="4" borderId="13" xfId="1" applyFont="1" applyFill="1" applyBorder="1" applyAlignment="1">
      <alignment horizontal="right" vertical="center"/>
    </xf>
    <xf numFmtId="43" fontId="115" fillId="7" borderId="25" xfId="1" applyFont="1" applyFill="1" applyBorder="1" applyAlignment="1">
      <alignment horizontal="right"/>
    </xf>
    <xf numFmtId="43" fontId="115" fillId="7" borderId="33" xfId="1" applyFont="1" applyFill="1" applyBorder="1" applyAlignment="1">
      <alignment horizontal="right" vertical="center"/>
    </xf>
    <xf numFmtId="43" fontId="115" fillId="7" borderId="23" xfId="1" applyFont="1" applyFill="1" applyBorder="1" applyAlignment="1">
      <alignment horizontal="right"/>
    </xf>
    <xf numFmtId="0" fontId="117" fillId="3" borderId="12" xfId="0" applyFont="1" applyFill="1" applyBorder="1"/>
    <xf numFmtId="43" fontId="115" fillId="3" borderId="25" xfId="1" applyFont="1" applyFill="1" applyBorder="1" applyAlignment="1">
      <alignment horizontal="right"/>
    </xf>
    <xf numFmtId="43" fontId="115" fillId="3" borderId="7" xfId="1" applyFont="1" applyFill="1" applyBorder="1" applyAlignment="1">
      <alignment horizontal="right"/>
    </xf>
    <xf numFmtId="43" fontId="115" fillId="3" borderId="8" xfId="1" applyFont="1" applyFill="1" applyBorder="1" applyAlignment="1">
      <alignment horizontal="right"/>
    </xf>
    <xf numFmtId="43" fontId="114" fillId="3" borderId="33" xfId="1" applyFont="1" applyFill="1" applyBorder="1" applyAlignment="1">
      <alignment horizontal="right" vertical="center"/>
    </xf>
    <xf numFmtId="2" fontId="118" fillId="3" borderId="14" xfId="4" applyNumberFormat="1" applyFont="1" applyFill="1" applyBorder="1" applyAlignment="1">
      <alignment horizontal="left" vertical="center"/>
    </xf>
    <xf numFmtId="43" fontId="115" fillId="0" borderId="11" xfId="1" applyFont="1" applyBorder="1" applyAlignment="1">
      <alignment horizontal="right" vertical="center"/>
    </xf>
    <xf numFmtId="43" fontId="115" fillId="3" borderId="33" xfId="1" applyFont="1" applyFill="1" applyBorder="1" applyAlignment="1">
      <alignment horizontal="right" vertical="center"/>
    </xf>
    <xf numFmtId="0" fontId="114" fillId="2" borderId="45" xfId="0" applyFont="1" applyFill="1" applyBorder="1" applyAlignment="1">
      <alignment vertical="center"/>
    </xf>
    <xf numFmtId="43" fontId="114" fillId="2" borderId="19" xfId="1" applyFont="1" applyFill="1" applyBorder="1" applyAlignment="1">
      <alignment horizontal="right"/>
    </xf>
    <xf numFmtId="43" fontId="114" fillId="2" borderId="33" xfId="1" applyFont="1" applyFill="1" applyBorder="1" applyAlignment="1">
      <alignment horizontal="right"/>
    </xf>
    <xf numFmtId="43" fontId="114" fillId="2" borderId="11" xfId="1" applyFont="1" applyFill="1" applyBorder="1" applyAlignment="1">
      <alignment horizontal="right"/>
    </xf>
    <xf numFmtId="43" fontId="114" fillId="2" borderId="23" xfId="1" applyFont="1" applyFill="1" applyBorder="1" applyAlignment="1">
      <alignment horizontal="right"/>
    </xf>
    <xf numFmtId="0" fontId="118" fillId="7" borderId="16" xfId="0" applyFont="1" applyFill="1" applyBorder="1" applyAlignment="1">
      <alignment horizontal="left" vertical="center"/>
    </xf>
    <xf numFmtId="43" fontId="115" fillId="8" borderId="43" xfId="1" applyFont="1" applyFill="1" applyBorder="1" applyAlignment="1">
      <alignment horizontal="right"/>
    </xf>
    <xf numFmtId="43" fontId="115" fillId="8" borderId="33" xfId="1" applyFont="1" applyFill="1" applyBorder="1" applyAlignment="1">
      <alignment horizontal="right"/>
    </xf>
    <xf numFmtId="43" fontId="115" fillId="8" borderId="28" xfId="1" applyFont="1" applyFill="1" applyBorder="1" applyAlignment="1">
      <alignment horizontal="right"/>
    </xf>
    <xf numFmtId="43" fontId="115" fillId="8" borderId="18" xfId="1" applyFont="1" applyFill="1" applyBorder="1" applyAlignment="1">
      <alignment horizontal="right"/>
    </xf>
    <xf numFmtId="43" fontId="115" fillId="8" borderId="17" xfId="1" applyFont="1" applyFill="1" applyBorder="1" applyAlignment="1">
      <alignment horizontal="right"/>
    </xf>
    <xf numFmtId="43" fontId="115" fillId="8" borderId="13" xfId="1" applyFont="1" applyFill="1" applyBorder="1" applyAlignment="1">
      <alignment horizontal="right"/>
    </xf>
    <xf numFmtId="0" fontId="114" fillId="2" borderId="44" xfId="0" applyFont="1" applyFill="1" applyBorder="1" applyAlignment="1">
      <alignment vertical="center"/>
    </xf>
    <xf numFmtId="43" fontId="115" fillId="10" borderId="47" xfId="0" applyNumberFormat="1" applyFont="1" applyFill="1" applyBorder="1"/>
    <xf numFmtId="43" fontId="115" fillId="10" borderId="42" xfId="0" applyNumberFormat="1" applyFont="1" applyFill="1" applyBorder="1"/>
    <xf numFmtId="43" fontId="115" fillId="10" borderId="2" xfId="0" applyNumberFormat="1" applyFont="1" applyFill="1" applyBorder="1"/>
    <xf numFmtId="43" fontId="115" fillId="10" borderId="30" xfId="0" applyNumberFormat="1" applyFont="1" applyFill="1" applyBorder="1"/>
    <xf numFmtId="0" fontId="117" fillId="3" borderId="15" xfId="0" applyFont="1" applyFill="1" applyBorder="1" applyAlignment="1">
      <alignment vertical="center"/>
    </xf>
    <xf numFmtId="43" fontId="114" fillId="3" borderId="36" xfId="1" applyFont="1" applyFill="1" applyBorder="1" applyAlignment="1">
      <alignment horizontal="right"/>
    </xf>
    <xf numFmtId="43" fontId="114" fillId="3" borderId="38" xfId="1" applyFont="1" applyFill="1" applyBorder="1" applyAlignment="1">
      <alignment horizontal="right"/>
    </xf>
    <xf numFmtId="43" fontId="114" fillId="3" borderId="8" xfId="1" applyFont="1" applyFill="1" applyBorder="1" applyAlignment="1">
      <alignment horizontal="right"/>
    </xf>
    <xf numFmtId="43" fontId="114" fillId="3" borderId="8" xfId="1" applyFont="1" applyFill="1" applyBorder="1" applyAlignment="1">
      <alignment horizontal="right" vertical="center"/>
    </xf>
    <xf numFmtId="43" fontId="114" fillId="3" borderId="22" xfId="1" applyFont="1" applyFill="1" applyBorder="1" applyAlignment="1">
      <alignment horizontal="right"/>
    </xf>
    <xf numFmtId="0" fontId="115" fillId="3" borderId="23" xfId="0" applyFont="1" applyFill="1" applyBorder="1" applyAlignment="1">
      <alignment vertical="center"/>
    </xf>
    <xf numFmtId="0" fontId="115" fillId="3" borderId="14" xfId="0" applyFont="1" applyFill="1" applyBorder="1" applyAlignment="1">
      <alignment vertical="center"/>
    </xf>
    <xf numFmtId="0" fontId="114" fillId="2" borderId="23" xfId="0" applyFont="1" applyFill="1" applyBorder="1" applyAlignment="1">
      <alignment vertical="center"/>
    </xf>
    <xf numFmtId="43" fontId="114" fillId="2" borderId="43" xfId="1" applyFont="1" applyFill="1" applyBorder="1" applyAlignment="1">
      <alignment horizontal="right"/>
    </xf>
    <xf numFmtId="43" fontId="114" fillId="2" borderId="22" xfId="1" applyFont="1" applyFill="1" applyBorder="1" applyAlignment="1">
      <alignment horizontal="right" vertical="center"/>
    </xf>
    <xf numFmtId="43" fontId="115" fillId="5" borderId="31" xfId="1" applyFont="1" applyFill="1" applyBorder="1" applyAlignment="1">
      <alignment horizontal="right"/>
    </xf>
    <xf numFmtId="43" fontId="115" fillId="5" borderId="17" xfId="1" applyFont="1" applyFill="1" applyBorder="1" applyAlignment="1">
      <alignment horizontal="right"/>
    </xf>
    <xf numFmtId="43" fontId="115" fillId="5" borderId="19" xfId="1" applyFont="1" applyFill="1" applyBorder="1" applyAlignment="1">
      <alignment horizontal="right"/>
    </xf>
    <xf numFmtId="43" fontId="115" fillId="7" borderId="18" xfId="1" applyFont="1" applyFill="1" applyBorder="1" applyAlignment="1">
      <alignment horizontal="right" vertical="center"/>
    </xf>
    <xf numFmtId="43" fontId="115" fillId="5" borderId="28" xfId="1" applyFont="1" applyFill="1" applyBorder="1" applyAlignment="1">
      <alignment horizontal="right"/>
    </xf>
    <xf numFmtId="0" fontId="114" fillId="2" borderId="2" xfId="0" applyFont="1" applyFill="1" applyBorder="1" applyAlignment="1">
      <alignment vertical="center"/>
    </xf>
    <xf numFmtId="43" fontId="114" fillId="9" borderId="30" xfId="1" applyFont="1" applyFill="1" applyBorder="1" applyAlignment="1">
      <alignment horizontal="right"/>
    </xf>
    <xf numFmtId="43" fontId="114" fillId="9" borderId="3" xfId="1" applyFont="1" applyFill="1" applyBorder="1" applyAlignment="1">
      <alignment horizontal="right"/>
    </xf>
    <xf numFmtId="43" fontId="114" fillId="9" borderId="32" xfId="1" applyFont="1" applyFill="1" applyBorder="1" applyAlignment="1">
      <alignment horizontal="right"/>
    </xf>
    <xf numFmtId="43" fontId="114" fillId="9" borderId="4" xfId="1" applyFont="1" applyFill="1" applyBorder="1" applyAlignment="1">
      <alignment horizontal="right" vertical="center"/>
    </xf>
    <xf numFmtId="43" fontId="114" fillId="9" borderId="21" xfId="1" applyFont="1" applyFill="1" applyBorder="1" applyAlignment="1">
      <alignment horizontal="right"/>
    </xf>
    <xf numFmtId="0" fontId="118" fillId="6" borderId="44" xfId="0" applyFont="1" applyFill="1" applyBorder="1" applyAlignment="1">
      <alignment horizontal="left" vertical="center"/>
    </xf>
    <xf numFmtId="43" fontId="115" fillId="4" borderId="7" xfId="1" applyFont="1" applyFill="1" applyBorder="1" applyAlignment="1">
      <alignment horizontal="right"/>
    </xf>
    <xf numFmtId="43" fontId="115" fillId="8" borderId="7" xfId="1" applyFont="1" applyFill="1" applyBorder="1" applyAlignment="1">
      <alignment horizontal="right"/>
    </xf>
    <xf numFmtId="43" fontId="115" fillId="8" borderId="8" xfId="1" applyFont="1" applyFill="1" applyBorder="1" applyAlignment="1">
      <alignment horizontal="right" vertical="center"/>
    </xf>
    <xf numFmtId="43" fontId="115" fillId="4" borderId="37" xfId="1" applyFont="1" applyFill="1" applyBorder="1" applyAlignment="1">
      <alignment horizontal="right"/>
    </xf>
    <xf numFmtId="0" fontId="120" fillId="3" borderId="16" xfId="0" applyFont="1" applyFill="1" applyBorder="1" applyAlignment="1">
      <alignment horizontal="left" vertical="center"/>
    </xf>
    <xf numFmtId="164" fontId="114" fillId="0" borderId="17" xfId="2" applyNumberFormat="1" applyFont="1" applyBorder="1" applyAlignment="1">
      <alignment horizontal="right"/>
    </xf>
    <xf numFmtId="164" fontId="114" fillId="0" borderId="18" xfId="2" applyNumberFormat="1" applyFont="1" applyBorder="1" applyAlignment="1">
      <alignment horizontal="right"/>
    </xf>
    <xf numFmtId="164" fontId="114" fillId="0" borderId="26" xfId="2" applyNumberFormat="1" applyFont="1" applyBorder="1" applyAlignment="1">
      <alignment horizontal="right"/>
    </xf>
    <xf numFmtId="0" fontId="120" fillId="3" borderId="0" xfId="0" applyFont="1" applyFill="1" applyAlignment="1">
      <alignment horizontal="left" vertical="center"/>
    </xf>
    <xf numFmtId="164" fontId="114" fillId="0" borderId="0" xfId="2" applyNumberFormat="1" applyFont="1" applyAlignment="1">
      <alignment horizontal="right"/>
    </xf>
    <xf numFmtId="0" fontId="115" fillId="0" borderId="41" xfId="0" applyFont="1" applyBorder="1"/>
    <xf numFmtId="164" fontId="114" fillId="0" borderId="41" xfId="2" applyNumberFormat="1" applyFont="1" applyBorder="1" applyAlignment="1">
      <alignment horizontal="right"/>
    </xf>
    <xf numFmtId="0" fontId="114" fillId="0" borderId="0" xfId="0" applyFont="1"/>
    <xf numFmtId="0" fontId="121" fillId="0" borderId="0" xfId="0" applyFont="1"/>
    <xf numFmtId="0" fontId="116" fillId="2" borderId="2" xfId="0" applyFont="1" applyFill="1" applyBorder="1" applyAlignment="1">
      <alignment horizontal="center" vertical="top"/>
    </xf>
    <xf numFmtId="2" fontId="116" fillId="2" borderId="39" xfId="3" applyNumberFormat="1" applyFont="1" applyFill="1" applyBorder="1" applyAlignment="1">
      <alignment horizontal="center" vertical="top" wrapText="1"/>
    </xf>
    <xf numFmtId="2" fontId="116" fillId="2" borderId="40" xfId="3" applyNumberFormat="1" applyFont="1" applyFill="1" applyBorder="1" applyAlignment="1">
      <alignment horizontal="center" vertical="top" wrapText="1"/>
    </xf>
    <xf numFmtId="2" fontId="116" fillId="2" borderId="4" xfId="3" applyNumberFormat="1" applyFont="1" applyFill="1" applyBorder="1" applyAlignment="1">
      <alignment horizontal="center" vertical="top" wrapText="1"/>
    </xf>
    <xf numFmtId="43" fontId="116" fillId="2" borderId="4" xfId="0" applyNumberFormat="1" applyFont="1" applyFill="1" applyBorder="1" applyAlignment="1">
      <alignment horizontal="center" vertical="top" wrapText="1"/>
    </xf>
    <xf numFmtId="10" fontId="116" fillId="2" borderId="30" xfId="2" applyNumberFormat="1" applyFont="1" applyFill="1" applyBorder="1" applyAlignment="1">
      <alignment horizontal="center" vertical="top" wrapText="1"/>
    </xf>
    <xf numFmtId="10" fontId="116" fillId="2" borderId="4" xfId="0" applyNumberFormat="1" applyFont="1" applyFill="1" applyBorder="1" applyAlignment="1">
      <alignment horizontal="center" vertical="top" wrapText="1"/>
    </xf>
    <xf numFmtId="10" fontId="116" fillId="2" borderId="4" xfId="2" applyNumberFormat="1" applyFont="1" applyFill="1" applyBorder="1" applyAlignment="1">
      <alignment horizontal="center" vertical="top" wrapText="1"/>
    </xf>
    <xf numFmtId="2" fontId="116" fillId="2" borderId="2" xfId="2" applyNumberFormat="1" applyFont="1" applyFill="1" applyBorder="1" applyAlignment="1">
      <alignment horizontal="center" vertical="top" wrapText="1"/>
    </xf>
    <xf numFmtId="0" fontId="117" fillId="0" borderId="15" xfId="0" applyFont="1" applyBorder="1"/>
    <xf numFmtId="43" fontId="115" fillId="0" borderId="7" xfId="1" applyFont="1" applyBorder="1"/>
    <xf numFmtId="43" fontId="115" fillId="0" borderId="8" xfId="1" applyFont="1" applyBorder="1"/>
    <xf numFmtId="43" fontId="115" fillId="0" borderId="8" xfId="1" applyFont="1" applyBorder="1" applyAlignment="1">
      <alignment horizontal="right" vertical="top"/>
    </xf>
    <xf numFmtId="43" fontId="115" fillId="0" borderId="22" xfId="1" applyFont="1" applyBorder="1" applyAlignment="1">
      <alignment horizontal="right" vertical="top"/>
    </xf>
    <xf numFmtId="164" fontId="115" fillId="0" borderId="8" xfId="2" applyNumberFormat="1" applyFont="1" applyBorder="1"/>
    <xf numFmtId="10" fontId="115" fillId="0" borderId="8" xfId="2" applyNumberFormat="1" applyFont="1" applyBorder="1"/>
    <xf numFmtId="164" fontId="115" fillId="0" borderId="8" xfId="0" applyNumberFormat="1" applyFont="1" applyBorder="1"/>
    <xf numFmtId="0" fontId="115" fillId="0" borderId="10" xfId="0" applyFont="1" applyBorder="1"/>
    <xf numFmtId="164" fontId="115" fillId="0" borderId="8" xfId="2" applyNumberFormat="1" applyFont="1" applyBorder="1" applyAlignment="1">
      <alignment horizontal="center"/>
    </xf>
    <xf numFmtId="10" fontId="115" fillId="0" borderId="8" xfId="2" applyNumberFormat="1" applyFont="1" applyBorder="1" applyAlignment="1">
      <alignment horizontal="center"/>
    </xf>
    <xf numFmtId="164" fontId="115" fillId="0" borderId="8" xfId="0" applyNumberFormat="1" applyFont="1" applyBorder="1" applyAlignment="1">
      <alignment horizontal="right" vertical="center"/>
    </xf>
    <xf numFmtId="0" fontId="118" fillId="3" borderId="10" xfId="0" applyFont="1" applyFill="1" applyBorder="1" applyAlignment="1">
      <alignment horizontal="left" vertical="center"/>
    </xf>
    <xf numFmtId="43" fontId="115" fillId="0" borderId="11" xfId="1" applyFont="1" applyBorder="1"/>
    <xf numFmtId="43" fontId="115" fillId="0" borderId="23" xfId="1" applyFont="1" applyBorder="1" applyAlignment="1">
      <alignment horizontal="right" vertical="top"/>
    </xf>
    <xf numFmtId="0" fontId="118" fillId="0" borderId="10" xfId="0" applyFont="1" applyBorder="1" applyAlignment="1">
      <alignment horizontal="left" vertical="center"/>
    </xf>
    <xf numFmtId="43" fontId="115" fillId="0" borderId="11" xfId="1" applyFont="1" applyBorder="1" applyAlignment="1">
      <alignment vertical="center"/>
    </xf>
    <xf numFmtId="39" fontId="115" fillId="0" borderId="11" xfId="0" applyNumberFormat="1" applyFont="1" applyBorder="1" applyAlignment="1">
      <alignment vertical="top"/>
    </xf>
    <xf numFmtId="164" fontId="115" fillId="0" borderId="8" xfId="0" applyNumberFormat="1" applyFont="1" applyFill="1" applyBorder="1" applyAlignment="1">
      <alignment horizontal="right" vertical="center"/>
    </xf>
    <xf numFmtId="0" fontId="118" fillId="0" borderId="10" xfId="0" applyFont="1" applyFill="1" applyBorder="1" applyAlignment="1">
      <alignment horizontal="left" vertical="center"/>
    </xf>
    <xf numFmtId="2" fontId="115" fillId="0" borderId="11" xfId="0" applyNumberFormat="1" applyFont="1" applyFill="1" applyBorder="1" applyAlignment="1">
      <alignment vertical="center"/>
    </xf>
    <xf numFmtId="43" fontId="115" fillId="0" borderId="8" xfId="1" applyFont="1" applyFill="1" applyBorder="1"/>
    <xf numFmtId="43" fontId="115" fillId="0" borderId="8" xfId="1" applyFont="1" applyFill="1" applyBorder="1" applyAlignment="1">
      <alignment horizontal="right" vertical="top"/>
    </xf>
    <xf numFmtId="43" fontId="115" fillId="0" borderId="13" xfId="1" applyFont="1" applyFill="1" applyBorder="1"/>
    <xf numFmtId="164" fontId="115" fillId="0" borderId="8" xfId="2" applyNumberFormat="1" applyFont="1" applyFill="1" applyBorder="1"/>
    <xf numFmtId="164" fontId="115" fillId="0" borderId="8" xfId="2" applyNumberFormat="1" applyFont="1" applyFill="1" applyBorder="1" applyAlignment="1">
      <alignment horizontal="center"/>
    </xf>
    <xf numFmtId="10" fontId="115" fillId="0" borderId="8" xfId="2" applyNumberFormat="1" applyFont="1" applyFill="1" applyBorder="1" applyAlignment="1">
      <alignment horizontal="center"/>
    </xf>
    <xf numFmtId="43" fontId="115" fillId="0" borderId="22" xfId="1" applyFont="1" applyBorder="1"/>
    <xf numFmtId="43" fontId="115" fillId="0" borderId="7" xfId="1" applyFont="1" applyFill="1" applyBorder="1"/>
    <xf numFmtId="43" fontId="115" fillId="0" borderId="22" xfId="1" applyFont="1" applyFill="1" applyBorder="1"/>
    <xf numFmtId="43" fontId="115" fillId="0" borderId="23" xfId="1" applyFont="1" applyBorder="1"/>
    <xf numFmtId="43" fontId="115" fillId="0" borderId="11" xfId="1" applyFont="1" applyFill="1" applyBorder="1" applyAlignment="1">
      <alignment horizontal="center"/>
    </xf>
    <xf numFmtId="43" fontId="115" fillId="0" borderId="11" xfId="1" applyFont="1" applyFill="1" applyBorder="1" applyAlignment="1">
      <alignment vertical="center"/>
    </xf>
    <xf numFmtId="43" fontId="115" fillId="0" borderId="23" xfId="1" applyFont="1" applyFill="1" applyBorder="1" applyAlignment="1">
      <alignment vertical="center"/>
    </xf>
    <xf numFmtId="43" fontId="114" fillId="2" borderId="11" xfId="1" applyFont="1" applyFill="1" applyBorder="1"/>
    <xf numFmtId="43" fontId="114" fillId="2" borderId="13" xfId="1" applyFont="1" applyFill="1" applyBorder="1"/>
    <xf numFmtId="164" fontId="114" fillId="2" borderId="8" xfId="2" applyNumberFormat="1" applyFont="1" applyFill="1" applyBorder="1"/>
    <xf numFmtId="10" fontId="114" fillId="2" borderId="8" xfId="2" applyNumberFormat="1" applyFont="1" applyFill="1" applyBorder="1"/>
    <xf numFmtId="164" fontId="114" fillId="2" borderId="8" xfId="0" applyNumberFormat="1" applyFont="1" applyFill="1" applyBorder="1"/>
    <xf numFmtId="43" fontId="115" fillId="6" borderId="11" xfId="1" applyFont="1" applyFill="1" applyBorder="1"/>
    <xf numFmtId="43" fontId="115" fillId="11" borderId="8" xfId="1" applyFont="1" applyFill="1" applyBorder="1"/>
    <xf numFmtId="43" fontId="115" fillId="6" borderId="19" xfId="1" applyFont="1" applyFill="1" applyBorder="1"/>
    <xf numFmtId="43" fontId="115" fillId="6" borderId="27" xfId="1" applyFont="1" applyFill="1" applyBorder="1"/>
    <xf numFmtId="164" fontId="115" fillId="6" borderId="8" xfId="2" applyNumberFormat="1" applyFont="1" applyFill="1" applyBorder="1"/>
    <xf numFmtId="10" fontId="115" fillId="6" borderId="8" xfId="2" applyNumberFormat="1" applyFont="1" applyFill="1" applyBorder="1"/>
    <xf numFmtId="164" fontId="115" fillId="6" borderId="8" xfId="0" applyNumberFormat="1" applyFont="1" applyFill="1" applyBorder="1"/>
    <xf numFmtId="0" fontId="117" fillId="0" borderId="10" xfId="0" applyFont="1" applyBorder="1"/>
    <xf numFmtId="43" fontId="115" fillId="3" borderId="11" xfId="1" applyFont="1" applyFill="1" applyBorder="1" applyAlignment="1">
      <alignment horizontal="center"/>
    </xf>
    <xf numFmtId="43" fontId="115" fillId="3" borderId="13" xfId="1" applyFont="1" applyFill="1" applyBorder="1"/>
    <xf numFmtId="43" fontId="115" fillId="3" borderId="23" xfId="1" applyFont="1" applyFill="1" applyBorder="1"/>
    <xf numFmtId="2" fontId="118" fillId="3" borderId="10" xfId="4" applyNumberFormat="1" applyFont="1" applyFill="1" applyBorder="1" applyAlignment="1">
      <alignment horizontal="left" vertical="center"/>
    </xf>
    <xf numFmtId="43" fontId="115" fillId="3" borderId="7" xfId="1" applyFont="1" applyFill="1" applyBorder="1"/>
    <xf numFmtId="43" fontId="115" fillId="3" borderId="29" xfId="1" applyFont="1" applyFill="1" applyBorder="1"/>
    <xf numFmtId="43" fontId="115" fillId="3" borderId="24" xfId="1" applyFont="1" applyFill="1" applyBorder="1"/>
    <xf numFmtId="164" fontId="115" fillId="3" borderId="8" xfId="0" applyNumberFormat="1" applyFont="1" applyFill="1" applyBorder="1"/>
    <xf numFmtId="43" fontId="115" fillId="3" borderId="22" xfId="1" applyFont="1" applyFill="1" applyBorder="1"/>
    <xf numFmtId="43" fontId="115" fillId="0" borderId="12" xfId="1" applyFont="1" applyBorder="1"/>
    <xf numFmtId="43" fontId="114" fillId="10" borderId="8" xfId="1" applyFont="1" applyFill="1" applyBorder="1"/>
    <xf numFmtId="43" fontId="114" fillId="2" borderId="35" xfId="1" applyFont="1" applyFill="1" applyBorder="1"/>
    <xf numFmtId="43" fontId="114" fillId="2" borderId="49" xfId="1" applyFont="1" applyFill="1" applyBorder="1"/>
    <xf numFmtId="0" fontId="122" fillId="8" borderId="16" xfId="0" applyFont="1" applyFill="1" applyBorder="1" applyAlignment="1">
      <alignment vertical="center"/>
    </xf>
    <xf numFmtId="43" fontId="115" fillId="8" borderId="19" xfId="1" applyFont="1" applyFill="1" applyBorder="1"/>
    <xf numFmtId="43" fontId="115" fillId="8" borderId="8" xfId="1" applyFont="1" applyFill="1" applyBorder="1"/>
    <xf numFmtId="43" fontId="115" fillId="8" borderId="18" xfId="1" applyFont="1" applyFill="1" applyBorder="1"/>
    <xf numFmtId="43" fontId="115" fillId="8" borderId="28" xfId="1" applyFont="1" applyFill="1" applyBorder="1"/>
    <xf numFmtId="164" fontId="115" fillId="8" borderId="8" xfId="2" applyNumberFormat="1" applyFont="1" applyFill="1" applyBorder="1"/>
    <xf numFmtId="10" fontId="115" fillId="8" borderId="8" xfId="2" applyNumberFormat="1" applyFont="1" applyFill="1" applyBorder="1"/>
    <xf numFmtId="164" fontId="115" fillId="8" borderId="8" xfId="0" applyNumberFormat="1" applyFont="1" applyFill="1" applyBorder="1"/>
    <xf numFmtId="43" fontId="115" fillId="2" borderId="3" xfId="1" applyFont="1" applyFill="1" applyBorder="1" applyAlignment="1">
      <alignment horizontal="center"/>
    </xf>
    <xf numFmtId="43" fontId="115" fillId="10" borderId="24" xfId="1" applyFont="1" applyFill="1" applyBorder="1"/>
    <xf numFmtId="43" fontId="114" fillId="2" borderId="30" xfId="1" applyFont="1" applyFill="1" applyBorder="1" applyAlignment="1">
      <alignment horizontal="center"/>
    </xf>
    <xf numFmtId="43" fontId="114" fillId="2" borderId="48" xfId="1" applyFont="1" applyFill="1" applyBorder="1" applyAlignment="1">
      <alignment horizontal="center"/>
    </xf>
    <xf numFmtId="43" fontId="114" fillId="3" borderId="72" xfId="1" applyFont="1" applyFill="1" applyBorder="1"/>
    <xf numFmtId="43" fontId="115" fillId="0" borderId="38" xfId="1" applyFont="1" applyBorder="1"/>
    <xf numFmtId="43" fontId="114" fillId="3" borderId="38" xfId="1" applyFont="1" applyFill="1" applyBorder="1"/>
    <xf numFmtId="43" fontId="114" fillId="3" borderId="37" xfId="1" applyFont="1" applyFill="1" applyBorder="1"/>
    <xf numFmtId="0" fontId="115" fillId="0" borderId="10" xfId="0" applyFont="1" applyBorder="1" applyAlignment="1">
      <alignment vertical="center"/>
    </xf>
    <xf numFmtId="43" fontId="115" fillId="3" borderId="8" xfId="1" applyFont="1" applyFill="1" applyBorder="1"/>
    <xf numFmtId="0" fontId="115" fillId="3" borderId="10" xfId="0" applyFont="1" applyFill="1" applyBorder="1" applyAlignment="1">
      <alignment vertical="center"/>
    </xf>
    <xf numFmtId="43" fontId="115" fillId="3" borderId="11" xfId="1" applyFont="1" applyFill="1" applyBorder="1"/>
    <xf numFmtId="0" fontId="114" fillId="2" borderId="10" xfId="0" applyFont="1" applyFill="1" applyBorder="1" applyAlignment="1">
      <alignment vertical="center"/>
    </xf>
    <xf numFmtId="43" fontId="114" fillId="2" borderId="23" xfId="1" applyFont="1" applyFill="1" applyBorder="1"/>
    <xf numFmtId="164" fontId="115" fillId="2" borderId="8" xfId="2" applyNumberFormat="1" applyFont="1" applyFill="1" applyBorder="1"/>
    <xf numFmtId="10" fontId="115" fillId="2" borderId="8" xfId="2" applyNumberFormat="1" applyFont="1" applyFill="1" applyBorder="1"/>
    <xf numFmtId="164" fontId="115" fillId="2" borderId="8" xfId="0" applyNumberFormat="1" applyFont="1" applyFill="1" applyBorder="1"/>
    <xf numFmtId="0" fontId="122" fillId="4" borderId="16" xfId="0" applyFont="1" applyFill="1" applyBorder="1" applyAlignment="1">
      <alignment vertical="center"/>
    </xf>
    <xf numFmtId="43" fontId="115" fillId="5" borderId="17" xfId="1" applyFont="1" applyFill="1" applyBorder="1"/>
    <xf numFmtId="43" fontId="115" fillId="7" borderId="18" xfId="1" applyFont="1" applyFill="1" applyBorder="1"/>
    <xf numFmtId="43" fontId="115" fillId="5" borderId="29" xfId="1" applyFont="1" applyFill="1" applyBorder="1"/>
    <xf numFmtId="43" fontId="115" fillId="5" borderId="19" xfId="1" applyFont="1" applyFill="1" applyBorder="1"/>
    <xf numFmtId="43" fontId="115" fillId="5" borderId="34" xfId="1" applyFont="1" applyFill="1" applyBorder="1"/>
    <xf numFmtId="164" fontId="115" fillId="5" borderId="8" xfId="2" applyNumberFormat="1" applyFont="1" applyFill="1" applyBorder="1"/>
    <xf numFmtId="10" fontId="115" fillId="5" borderId="8" xfId="2" applyNumberFormat="1" applyFont="1" applyFill="1" applyBorder="1"/>
    <xf numFmtId="164" fontId="115" fillId="5" borderId="8" xfId="0" applyNumberFormat="1" applyFont="1" applyFill="1" applyBorder="1"/>
    <xf numFmtId="43" fontId="114" fillId="9" borderId="32" xfId="1" applyFont="1" applyFill="1" applyBorder="1"/>
    <xf numFmtId="43" fontId="115" fillId="9" borderId="30" xfId="1" applyFont="1" applyFill="1" applyBorder="1"/>
    <xf numFmtId="43" fontId="114" fillId="9" borderId="3" xfId="1" applyFont="1" applyFill="1" applyBorder="1"/>
    <xf numFmtId="43" fontId="114" fillId="9" borderId="21" xfId="1" applyFont="1" applyFill="1" applyBorder="1"/>
    <xf numFmtId="164" fontId="114" fillId="9" borderId="8" xfId="2" applyNumberFormat="1" applyFont="1" applyFill="1" applyBorder="1"/>
    <xf numFmtId="10" fontId="114" fillId="9" borderId="8" xfId="2" applyNumberFormat="1" applyFont="1" applyFill="1" applyBorder="1"/>
    <xf numFmtId="164" fontId="114" fillId="9" borderId="8" xfId="0" applyNumberFormat="1" applyFont="1" applyFill="1" applyBorder="1"/>
    <xf numFmtId="0" fontId="122" fillId="4" borderId="6" xfId="0" applyFont="1" applyFill="1" applyBorder="1" applyAlignment="1">
      <alignment vertical="center"/>
    </xf>
    <xf numFmtId="43" fontId="115" fillId="8" borderId="22" xfId="1" applyFont="1" applyFill="1" applyBorder="1" applyAlignment="1">
      <alignment horizontal="right"/>
    </xf>
    <xf numFmtId="164" fontId="114" fillId="0" borderId="17" xfId="2" applyNumberFormat="1" applyFont="1" applyBorder="1"/>
    <xf numFmtId="164" fontId="114" fillId="0" borderId="28" xfId="2" applyNumberFormat="1" applyFont="1" applyBorder="1"/>
    <xf numFmtId="0" fontId="114" fillId="0" borderId="13" xfId="0" applyFont="1" applyBorder="1" applyAlignment="1">
      <alignment horizontal="center"/>
    </xf>
    <xf numFmtId="0" fontId="114" fillId="0" borderId="1" xfId="0" applyFont="1" applyBorder="1"/>
    <xf numFmtId="0" fontId="116" fillId="2" borderId="2" xfId="0" applyFont="1" applyFill="1" applyBorder="1" applyAlignment="1">
      <alignment horizontal="center" vertical="center"/>
    </xf>
    <xf numFmtId="2" fontId="116" fillId="2" borderId="30" xfId="0" applyNumberFormat="1" applyFont="1" applyFill="1" applyBorder="1" applyAlignment="1">
      <alignment horizontal="center" vertical="center" wrapText="1"/>
    </xf>
    <xf numFmtId="2" fontId="116" fillId="2" borderId="4" xfId="0" applyNumberFormat="1" applyFont="1" applyFill="1" applyBorder="1" applyAlignment="1">
      <alignment horizontal="center" vertical="center" wrapText="1"/>
    </xf>
    <xf numFmtId="2" fontId="116" fillId="2" borderId="5" xfId="0" applyNumberFormat="1" applyFont="1" applyFill="1" applyBorder="1" applyAlignment="1">
      <alignment horizontal="center" vertical="center" wrapText="1"/>
    </xf>
    <xf numFmtId="43" fontId="116" fillId="2" borderId="2" xfId="0" applyNumberFormat="1" applyFont="1" applyFill="1" applyBorder="1" applyAlignment="1">
      <alignment horizontal="center" vertical="center" wrapText="1"/>
    </xf>
    <xf numFmtId="2" fontId="116" fillId="2" borderId="2" xfId="0" applyNumberFormat="1" applyFont="1" applyFill="1" applyBorder="1" applyAlignment="1">
      <alignment horizontal="center" vertical="center" wrapText="1"/>
    </xf>
    <xf numFmtId="3" fontId="115" fillId="0" borderId="46" xfId="0" applyNumberFormat="1" applyFont="1" applyBorder="1"/>
    <xf numFmtId="3" fontId="115" fillId="0" borderId="8" xfId="0" applyNumberFormat="1" applyFont="1" applyBorder="1"/>
    <xf numFmtId="165" fontId="115" fillId="0" borderId="8" xfId="1" applyNumberFormat="1" applyFont="1" applyBorder="1"/>
    <xf numFmtId="2" fontId="115" fillId="0" borderId="8" xfId="2" applyNumberFormat="1" applyFont="1" applyBorder="1"/>
    <xf numFmtId="2" fontId="115" fillId="0" borderId="9" xfId="2" applyNumberFormat="1" applyFont="1" applyBorder="1"/>
    <xf numFmtId="0" fontId="115" fillId="0" borderId="14" xfId="0" applyFont="1" applyBorder="1"/>
    <xf numFmtId="1" fontId="115" fillId="0" borderId="8" xfId="0" applyNumberFormat="1" applyFont="1" applyBorder="1" applyAlignment="1">
      <alignment horizontal="right"/>
    </xf>
    <xf numFmtId="43" fontId="115" fillId="0" borderId="14" xfId="1" applyFont="1" applyBorder="1" applyAlignment="1">
      <alignment vertical="center"/>
    </xf>
    <xf numFmtId="3" fontId="115" fillId="0" borderId="35" xfId="0" applyNumberFormat="1" applyFont="1" applyBorder="1"/>
    <xf numFmtId="3" fontId="115" fillId="0" borderId="13" xfId="0" applyNumberFormat="1" applyFont="1" applyBorder="1"/>
    <xf numFmtId="165" fontId="115" fillId="0" borderId="13" xfId="1" applyNumberFormat="1" applyFont="1" applyBorder="1"/>
    <xf numFmtId="4" fontId="115" fillId="0" borderId="29" xfId="0" applyNumberFormat="1" applyFont="1" applyBorder="1"/>
    <xf numFmtId="2" fontId="115" fillId="0" borderId="13" xfId="2" applyNumberFormat="1" applyFont="1" applyBorder="1"/>
    <xf numFmtId="165" fontId="118" fillId="0" borderId="35" xfId="1" applyNumberFormat="1" applyFont="1" applyBorder="1" applyAlignment="1">
      <alignment vertical="center"/>
    </xf>
    <xf numFmtId="165" fontId="118" fillId="0" borderId="13" xfId="1" applyNumberFormat="1" applyFont="1" applyBorder="1" applyAlignment="1">
      <alignment vertical="center"/>
    </xf>
    <xf numFmtId="165" fontId="115" fillId="0" borderId="13" xfId="1" applyNumberFormat="1" applyFont="1" applyBorder="1" applyAlignment="1">
      <alignment vertical="center"/>
    </xf>
    <xf numFmtId="165" fontId="115" fillId="0" borderId="35" xfId="1" applyNumberFormat="1" applyFont="1" applyBorder="1" applyAlignment="1">
      <alignment vertical="center"/>
    </xf>
    <xf numFmtId="37" fontId="115" fillId="0" borderId="35" xfId="0" applyNumberFormat="1" applyFont="1" applyBorder="1" applyAlignment="1">
      <alignment vertical="top"/>
    </xf>
    <xf numFmtId="37" fontId="115" fillId="0" borderId="13" xfId="0" applyNumberFormat="1" applyFont="1" applyBorder="1" applyAlignment="1">
      <alignment vertical="top"/>
    </xf>
    <xf numFmtId="37" fontId="118" fillId="0" borderId="13" xfId="0" applyNumberFormat="1" applyFont="1" applyBorder="1" applyAlignment="1">
      <alignment vertical="top"/>
    </xf>
    <xf numFmtId="39" fontId="115" fillId="0" borderId="14" xfId="0" applyNumberFormat="1" applyFont="1" applyBorder="1" applyAlignment="1">
      <alignment vertical="top"/>
    </xf>
    <xf numFmtId="2" fontId="115" fillId="0" borderId="14" xfId="2" applyNumberFormat="1" applyFont="1" applyBorder="1"/>
    <xf numFmtId="43" fontId="115" fillId="0" borderId="13" xfId="0" applyNumberFormat="1" applyFont="1" applyBorder="1"/>
    <xf numFmtId="3" fontId="115" fillId="0" borderId="35" xfId="0" applyNumberFormat="1" applyFont="1" applyFill="1" applyBorder="1"/>
    <xf numFmtId="3" fontId="115" fillId="0" borderId="13" xfId="0" applyNumberFormat="1" applyFont="1" applyFill="1" applyBorder="1"/>
    <xf numFmtId="4" fontId="115" fillId="0" borderId="13" xfId="0" applyNumberFormat="1" applyFont="1" applyFill="1" applyBorder="1"/>
    <xf numFmtId="4" fontId="115" fillId="0" borderId="14" xfId="0" applyNumberFormat="1" applyFont="1" applyFill="1" applyBorder="1"/>
    <xf numFmtId="0" fontId="118" fillId="0" borderId="23" xfId="0" applyFont="1" applyBorder="1" applyAlignment="1">
      <alignment horizontal="left" vertical="center"/>
    </xf>
    <xf numFmtId="43" fontId="115" fillId="0" borderId="14" xfId="1" applyFont="1" applyBorder="1"/>
    <xf numFmtId="43" fontId="115" fillId="0" borderId="13" xfId="1" applyFont="1" applyBorder="1" applyAlignment="1">
      <alignment horizontal="center"/>
    </xf>
    <xf numFmtId="165" fontId="115" fillId="3" borderId="35" xfId="1" applyNumberFormat="1" applyFont="1" applyFill="1" applyBorder="1"/>
    <xf numFmtId="165" fontId="115" fillId="3" borderId="13" xfId="1" applyNumberFormat="1" applyFont="1" applyFill="1" applyBorder="1"/>
    <xf numFmtId="43" fontId="115" fillId="3" borderId="14" xfId="1" applyFont="1" applyFill="1" applyBorder="1"/>
    <xf numFmtId="3" fontId="115" fillId="3" borderId="13" xfId="0" applyNumberFormat="1" applyFont="1" applyFill="1" applyBorder="1" applyAlignment="1">
      <alignment horizontal="center"/>
    </xf>
    <xf numFmtId="165" fontId="115" fillId="3" borderId="13" xfId="1" applyNumberFormat="1" applyFont="1" applyFill="1" applyBorder="1" applyAlignment="1">
      <alignment horizontal="center"/>
    </xf>
    <xf numFmtId="0" fontId="118" fillId="0" borderId="14" xfId="0" applyFont="1" applyBorder="1" applyAlignment="1">
      <alignment horizontal="left" vertical="center"/>
    </xf>
    <xf numFmtId="3" fontId="114" fillId="2" borderId="35" xfId="0" applyNumberFormat="1" applyFont="1" applyFill="1" applyBorder="1" applyAlignment="1">
      <alignment horizontal="center"/>
    </xf>
    <xf numFmtId="3" fontId="114" fillId="2" borderId="11" xfId="0" applyNumberFormat="1" applyFont="1" applyFill="1" applyBorder="1" applyAlignment="1">
      <alignment horizontal="center"/>
    </xf>
    <xf numFmtId="3" fontId="114" fillId="2" borderId="14" xfId="0" applyNumberFormat="1" applyFont="1" applyFill="1" applyBorder="1" applyAlignment="1">
      <alignment horizontal="center"/>
    </xf>
    <xf numFmtId="0" fontId="123" fillId="6" borderId="44" xfId="0" applyFont="1" applyFill="1" applyBorder="1" applyAlignment="1">
      <alignment horizontal="left" vertical="center"/>
    </xf>
    <xf numFmtId="165" fontId="115" fillId="6" borderId="35" xfId="1" applyNumberFormat="1" applyFont="1" applyFill="1" applyBorder="1" applyAlignment="1">
      <alignment horizontal="center" vertical="top"/>
    </xf>
    <xf numFmtId="165" fontId="115" fillId="6" borderId="13" xfId="1" applyNumberFormat="1" applyFont="1" applyFill="1" applyBorder="1" applyAlignment="1">
      <alignment horizontal="center" vertical="top"/>
    </xf>
    <xf numFmtId="3" fontId="115" fillId="6" borderId="13" xfId="1" applyNumberFormat="1" applyFont="1" applyFill="1" applyBorder="1" applyAlignment="1">
      <alignment horizontal="center" vertical="top"/>
    </xf>
    <xf numFmtId="3" fontId="115" fillId="6" borderId="14" xfId="1" applyNumberFormat="1" applyFont="1" applyFill="1" applyBorder="1" applyAlignment="1">
      <alignment horizontal="center" vertical="top"/>
    </xf>
    <xf numFmtId="0" fontId="117" fillId="0" borderId="50" xfId="0" applyFont="1" applyBorder="1"/>
    <xf numFmtId="3" fontId="115" fillId="3" borderId="35" xfId="0" applyNumberFormat="1" applyFont="1" applyFill="1" applyBorder="1"/>
    <xf numFmtId="3" fontId="115" fillId="3" borderId="13" xfId="0" applyNumberFormat="1" applyFont="1" applyFill="1" applyBorder="1"/>
    <xf numFmtId="167" fontId="124" fillId="0" borderId="51" xfId="6" applyNumberFormat="1" applyFont="1" applyBorder="1" applyAlignment="1">
      <alignment vertical="center"/>
    </xf>
    <xf numFmtId="43" fontId="115" fillId="3" borderId="13" xfId="2" applyNumberFormat="1" applyFont="1" applyFill="1" applyBorder="1"/>
    <xf numFmtId="43" fontId="115" fillId="3" borderId="14" xfId="2" applyNumberFormat="1" applyFont="1" applyFill="1" applyBorder="1"/>
    <xf numFmtId="168" fontId="125" fillId="0" borderId="13" xfId="1134" applyFont="1" applyBorder="1" applyAlignment="1">
      <alignment vertical="center"/>
    </xf>
    <xf numFmtId="3" fontId="114" fillId="2" borderId="35" xfId="0" applyNumberFormat="1" applyFont="1" applyFill="1" applyBorder="1"/>
    <xf numFmtId="3" fontId="114" fillId="2" borderId="13" xfId="0" applyNumberFormat="1" applyFont="1" applyFill="1" applyBorder="1"/>
    <xf numFmtId="4" fontId="114" fillId="2" borderId="13" xfId="0" applyNumberFormat="1" applyFont="1" applyFill="1" applyBorder="1"/>
    <xf numFmtId="4" fontId="114" fillId="2" borderId="14" xfId="0" applyNumberFormat="1" applyFont="1" applyFill="1" applyBorder="1"/>
    <xf numFmtId="165" fontId="115" fillId="8" borderId="31" xfId="1" applyNumberFormat="1" applyFont="1" applyFill="1" applyBorder="1"/>
    <xf numFmtId="165" fontId="115" fillId="8" borderId="18" xfId="1" applyNumberFormat="1" applyFont="1" applyFill="1" applyBorder="1"/>
    <xf numFmtId="4" fontId="115" fillId="8" borderId="18" xfId="1" applyNumberFormat="1" applyFont="1" applyFill="1" applyBorder="1"/>
    <xf numFmtId="4" fontId="115" fillId="8" borderId="20" xfId="1" applyNumberFormat="1" applyFont="1" applyFill="1" applyBorder="1"/>
    <xf numFmtId="3" fontId="114" fillId="2" borderId="30" xfId="0" applyNumberFormat="1" applyFont="1" applyFill="1" applyBorder="1"/>
    <xf numFmtId="3" fontId="114" fillId="2" borderId="4" xfId="0" applyNumberFormat="1" applyFont="1" applyFill="1" applyBorder="1"/>
    <xf numFmtId="165" fontId="114" fillId="2" borderId="4" xfId="1" applyNumberFormat="1" applyFont="1" applyFill="1" applyBorder="1"/>
    <xf numFmtId="43" fontId="114" fillId="2" borderId="4" xfId="1" applyFont="1" applyFill="1" applyBorder="1"/>
    <xf numFmtId="2" fontId="114" fillId="2" borderId="4" xfId="2" applyNumberFormat="1" applyFont="1" applyFill="1" applyBorder="1"/>
    <xf numFmtId="2" fontId="114" fillId="2" borderId="5" xfId="2" applyNumberFormat="1" applyFont="1" applyFill="1" applyBorder="1"/>
    <xf numFmtId="165" fontId="114" fillId="3" borderId="46" xfId="1" applyNumberFormat="1" applyFont="1" applyFill="1" applyBorder="1"/>
    <xf numFmtId="165" fontId="114" fillId="3" borderId="8" xfId="1" applyNumberFormat="1" applyFont="1" applyFill="1" applyBorder="1"/>
    <xf numFmtId="43" fontId="114" fillId="3" borderId="8" xfId="1" applyFont="1" applyFill="1" applyBorder="1"/>
    <xf numFmtId="43" fontId="114" fillId="3" borderId="9" xfId="1" applyFont="1" applyFill="1" applyBorder="1"/>
    <xf numFmtId="0" fontId="115" fillId="0" borderId="14" xfId="0" applyFont="1" applyBorder="1" applyAlignment="1">
      <alignment vertical="center"/>
    </xf>
    <xf numFmtId="2" fontId="115" fillId="3" borderId="13" xfId="2" applyNumberFormat="1" applyFont="1" applyFill="1" applyBorder="1"/>
    <xf numFmtId="2" fontId="115" fillId="3" borderId="14" xfId="2" applyNumberFormat="1" applyFont="1" applyFill="1" applyBorder="1"/>
    <xf numFmtId="0" fontId="114" fillId="2" borderId="14" xfId="0" applyFont="1" applyFill="1" applyBorder="1" applyAlignment="1">
      <alignment vertical="center"/>
    </xf>
    <xf numFmtId="165" fontId="114" fillId="2" borderId="35" xfId="1" applyNumberFormat="1" applyFont="1" applyFill="1" applyBorder="1"/>
    <xf numFmtId="165" fontId="114" fillId="2" borderId="13" xfId="1" applyNumberFormat="1" applyFont="1" applyFill="1" applyBorder="1"/>
    <xf numFmtId="43" fontId="114" fillId="2" borderId="14" xfId="1" applyFont="1" applyFill="1" applyBorder="1"/>
    <xf numFmtId="3" fontId="115" fillId="6" borderId="31" xfId="0" applyNumberFormat="1" applyFont="1" applyFill="1" applyBorder="1" applyAlignment="1">
      <alignment horizontal="right"/>
    </xf>
    <xf numFmtId="3" fontId="115" fillId="6" borderId="18" xfId="0" applyNumberFormat="1" applyFont="1" applyFill="1" applyBorder="1" applyAlignment="1">
      <alignment horizontal="right"/>
    </xf>
    <xf numFmtId="165" fontId="115" fillId="6" borderId="18" xfId="1" applyNumberFormat="1" applyFont="1" applyFill="1" applyBorder="1" applyAlignment="1">
      <alignment horizontal="center"/>
    </xf>
    <xf numFmtId="43" fontId="115" fillId="6" borderId="18" xfId="1" applyFont="1" applyFill="1" applyBorder="1" applyAlignment="1">
      <alignment horizontal="center"/>
    </xf>
    <xf numFmtId="43" fontId="115" fillId="6" borderId="20" xfId="1" applyFont="1" applyFill="1" applyBorder="1" applyAlignment="1">
      <alignment horizontal="center"/>
    </xf>
    <xf numFmtId="165" fontId="114" fillId="2" borderId="30" xfId="1" applyNumberFormat="1" applyFont="1" applyFill="1" applyBorder="1"/>
    <xf numFmtId="43" fontId="114" fillId="2" borderId="5" xfId="1" applyFont="1" applyFill="1" applyBorder="1"/>
    <xf numFmtId="3" fontId="115" fillId="6" borderId="46" xfId="0" applyNumberFormat="1" applyFont="1" applyFill="1" applyBorder="1"/>
    <xf numFmtId="3" fontId="115" fillId="6" borderId="8" xfId="0" applyNumberFormat="1" applyFont="1" applyFill="1" applyBorder="1"/>
    <xf numFmtId="4" fontId="115" fillId="6" borderId="8" xfId="0" applyNumberFormat="1" applyFont="1" applyFill="1" applyBorder="1"/>
    <xf numFmtId="2" fontId="115" fillId="6" borderId="8" xfId="2" applyNumberFormat="1" applyFont="1" applyFill="1" applyBorder="1"/>
    <xf numFmtId="2" fontId="115" fillId="6" borderId="9" xfId="2" applyNumberFormat="1" applyFont="1" applyFill="1" applyBorder="1"/>
    <xf numFmtId="164" fontId="114" fillId="3" borderId="31" xfId="2" applyNumberFormat="1" applyFont="1" applyFill="1" applyBorder="1"/>
    <xf numFmtId="164" fontId="114" fillId="3" borderId="18" xfId="2" applyNumberFormat="1" applyFont="1" applyFill="1" applyBorder="1"/>
    <xf numFmtId="2" fontId="114" fillId="3" borderId="18" xfId="2" applyNumberFormat="1" applyFont="1" applyFill="1" applyBorder="1" applyAlignment="1">
      <alignment horizontal="center"/>
    </xf>
    <xf numFmtId="164" fontId="114" fillId="3" borderId="20" xfId="2" applyNumberFormat="1" applyFont="1" applyFill="1" applyBorder="1" applyAlignment="1">
      <alignment horizontal="center"/>
    </xf>
    <xf numFmtId="0" fontId="114" fillId="0" borderId="0" xfId="0" applyFont="1" applyAlignment="1">
      <alignment horizontal="left" vertical="center" wrapText="1"/>
    </xf>
    <xf numFmtId="0" fontId="115" fillId="0" borderId="1" xfId="0" applyFont="1" applyBorder="1" applyAlignment="1">
      <alignment horizontal="center"/>
    </xf>
    <xf numFmtId="0" fontId="114" fillId="0" borderId="1" xfId="0" applyFont="1" applyBorder="1" applyAlignment="1">
      <alignment horizontal="left" vertical="center"/>
    </xf>
    <xf numFmtId="43" fontId="118" fillId="0" borderId="13" xfId="1" applyFont="1" applyBorder="1" applyAlignment="1">
      <alignment horizontal="center" vertical="center"/>
    </xf>
    <xf numFmtId="0" fontId="114" fillId="0" borderId="73" xfId="0" applyFont="1" applyBorder="1" applyAlignment="1">
      <alignment horizontal="left" vertical="center"/>
    </xf>
  </cellXfs>
  <cellStyles count="1155">
    <cellStyle name="          _x000d__x000a_shell=progman.exe_x000d__x000a_m" xfId="126" xr:uid="{00000000-0005-0000-0000-000000000000}"/>
    <cellStyle name="%" xfId="127" xr:uid="{00000000-0005-0000-0000-000001000000}"/>
    <cellStyle name=",." xfId="128" xr:uid="{00000000-0005-0000-0000-000002000000}"/>
    <cellStyle name="??" xfId="129" xr:uid="{00000000-0005-0000-0000-000003000000}"/>
    <cellStyle name="?? [0.00]_PRODUCT DETAIL Q1" xfId="130" xr:uid="{00000000-0005-0000-0000-000004000000}"/>
    <cellStyle name="?? [0]" xfId="131" xr:uid="{00000000-0005-0000-0000-000005000000}"/>
    <cellStyle name="???? [0.00]_PRODUCT DETAIL Q1" xfId="132" xr:uid="{00000000-0005-0000-0000-000006000000}"/>
    <cellStyle name="????_PRODUCT DETAIL Q1" xfId="133" xr:uid="{00000000-0005-0000-0000-000007000000}"/>
    <cellStyle name="???[0]_Book1" xfId="134" xr:uid="{00000000-0005-0000-0000-000008000000}"/>
    <cellStyle name="???_95" xfId="135" xr:uid="{00000000-0005-0000-0000-000009000000}"/>
    <cellStyle name="??_(????)??????" xfId="136" xr:uid="{00000000-0005-0000-0000-00000A000000}"/>
    <cellStyle name="_13-02-08" xfId="137" xr:uid="{00000000-0005-0000-0000-00000B000000}"/>
    <cellStyle name="_abstract" xfId="138" xr:uid="{00000000-0005-0000-0000-00000C000000}"/>
    <cellStyle name="_ALG- MAR-16 2008 (version 1)" xfId="139" xr:uid="{00000000-0005-0000-0000-00000D000000}"/>
    <cellStyle name="_AS-3 Indirect Method -  Jan 08- send to Amit" xfId="140" xr:uid="{00000000-0005-0000-0000-00000E000000}"/>
    <cellStyle name="_Book1" xfId="141" xr:uid="{00000000-0005-0000-0000-00000F000000}"/>
    <cellStyle name="_BSsuppl. info" xfId="142" xr:uid="{00000000-0005-0000-0000-000010000000}"/>
    <cellStyle name="_Consol Pack - 31 03 08-v9" xfId="143" xr:uid="{00000000-0005-0000-0000-000011000000}"/>
    <cellStyle name="_Consolidation Pack Mar08-BSPL-1" xfId="144" xr:uid="{00000000-0005-0000-0000-000012000000}"/>
    <cellStyle name="_Detail Report-REG &amp; FTH" xfId="145" xr:uid="{00000000-0005-0000-0000-000013000000}"/>
    <cellStyle name="_Draft_Financial_HET-30-06-09" xfId="146" xr:uid="{00000000-0005-0000-0000-000014000000}"/>
    <cellStyle name="_Final Accounts 2007-08mar08" xfId="147" xr:uid="{00000000-0005-0000-0000-000015000000}"/>
    <cellStyle name="_Final Accounts 2007-09dec07" xfId="148" xr:uid="{00000000-0005-0000-0000-000016000000}"/>
    <cellStyle name="_Financial_ALPS_31_12_08_Final_v2" xfId="149" xr:uid="{00000000-0005-0000-0000-000017000000}"/>
    <cellStyle name="_Financial_ALPS_31_12_08_Final_v3" xfId="150" xr:uid="{00000000-0005-0000-0000-000018000000}"/>
    <cellStyle name="_Financial_MMS_310308 v8" xfId="151" xr:uid="{00000000-0005-0000-0000-000019000000}"/>
    <cellStyle name="_Input Format INautic 2007-08" xfId="152" xr:uid="{00000000-0005-0000-0000-00001A000000}"/>
    <cellStyle name="_IRDA charges split" xfId="153" xr:uid="{00000000-0005-0000-0000-00001B000000}"/>
    <cellStyle name="_Ledger " xfId="154" xr:uid="{00000000-0005-0000-0000-00001C000000}"/>
    <cellStyle name="_L-Stale Cheques" xfId="155" xr:uid="{00000000-0005-0000-0000-00001D000000}"/>
    <cellStyle name="_macro" xfId="156" xr:uid="{00000000-0005-0000-0000-00001E000000}"/>
    <cellStyle name="_MMS- Prepaid" xfId="157" xr:uid="{00000000-0005-0000-0000-00001F000000}"/>
    <cellStyle name="_Physiotherapist payouts" xfId="158" xr:uid="{00000000-0005-0000-0000-000020000000}"/>
    <cellStyle name="_REv_cal" xfId="159" xr:uid="{00000000-0005-0000-0000-000021000000}"/>
    <cellStyle name="_Revenue" xfId="160" xr:uid="{00000000-0005-0000-0000-000022000000}"/>
    <cellStyle name="_Revenue TB Nov'08" xfId="161" xr:uid="{00000000-0005-0000-0000-000023000000}"/>
    <cellStyle name="_Sheet1" xfId="162" xr:uid="{00000000-0005-0000-0000-000024000000}"/>
    <cellStyle name="_Sheet2" xfId="163" xr:uid="{00000000-0005-0000-0000-000025000000}"/>
    <cellStyle name="_Sheet2_1" xfId="164" xr:uid="{00000000-0005-0000-0000-000026000000}"/>
    <cellStyle name="_Sheet3" xfId="165" xr:uid="{00000000-0005-0000-0000-000027000000}"/>
    <cellStyle name="_Sheet3_1" xfId="166" xr:uid="{00000000-0005-0000-0000-000028000000}"/>
    <cellStyle name="_Software Licenses Purchased now as per I-TAX capitalised" xfId="167" xr:uid="{00000000-0005-0000-0000-000029000000}"/>
    <cellStyle name="_Status of Refund Drafts_Chargeback Cases" xfId="168" xr:uid="{00000000-0005-0000-0000-00002A000000}"/>
    <cellStyle name="_tally bank statment-sep-05" xfId="169" xr:uid="{00000000-0005-0000-0000-00002B000000}"/>
    <cellStyle name="_TB DEC 2008" xfId="170" xr:uid="{00000000-0005-0000-0000-00002C000000}"/>
    <cellStyle name="_ULIP Disclosure- format" xfId="171" xr:uid="{00000000-0005-0000-0000-00002D000000}"/>
    <cellStyle name="_upload sheet" xfId="172" xr:uid="{00000000-0005-0000-0000-00002E000000}"/>
    <cellStyle name="_v2 Consolidation Pack Apr-Mar07" xfId="173" xr:uid="{00000000-0005-0000-0000-00002F000000}"/>
    <cellStyle name="_v5 Consolidation Pack Apr-Mar07-final" xfId="174" xr:uid="{00000000-0005-0000-0000-000030000000}"/>
    <cellStyle name="_working bank statment nov-05" xfId="175" xr:uid="{00000000-0005-0000-0000-000031000000}"/>
    <cellStyle name="_working with bank statment-oct-05" xfId="176" xr:uid="{00000000-0005-0000-0000-000032000000}"/>
    <cellStyle name="_Worksheet in   CASH FLOW JUL-SEP-05-as on 15" xfId="177" xr:uid="{00000000-0005-0000-0000-000033000000}"/>
    <cellStyle name="_Worksheet in (C) 2243 Operating Lease - 30th Sep 2005" xfId="178" xr:uid="{00000000-0005-0000-0000-000034000000}"/>
    <cellStyle name="£" xfId="179" xr:uid="{00000000-0005-0000-0000-000035000000}"/>
    <cellStyle name="£_Asia Pac flash summary" xfId="180" xr:uid="{00000000-0005-0000-0000-000036000000}"/>
    <cellStyle name="£_AUS" xfId="181" xr:uid="{00000000-0005-0000-0000-000037000000}"/>
    <cellStyle name="£_Aus Flash 0903 returned" xfId="182" xr:uid="{00000000-0005-0000-0000-000038000000}"/>
    <cellStyle name="£_Aus Flash 0904 Returned" xfId="183" xr:uid="{00000000-0005-0000-0000-000039000000}"/>
    <cellStyle name="£_Aus Flash 0905 Returned" xfId="184" xr:uid="{00000000-0005-0000-0000-00003A000000}"/>
    <cellStyle name="£_Aus Flash 0905 Returned v2" xfId="185" xr:uid="{00000000-0005-0000-0000-00003B000000}"/>
    <cellStyle name="£_Aus Flash 0906 Returned" xfId="186" xr:uid="{00000000-0005-0000-0000-00003C000000}"/>
    <cellStyle name="£_Aus Flash 0907 Returned" xfId="187" xr:uid="{00000000-0005-0000-0000-00003D000000}"/>
    <cellStyle name="£_Aus Flash 0909" xfId="188" xr:uid="{00000000-0005-0000-0000-00003E000000}"/>
    <cellStyle name="£_Aus Flash 0910 Returned" xfId="189" xr:uid="{00000000-0005-0000-0000-00003F000000}"/>
    <cellStyle name="£_Aus Flash 0912" xfId="190" xr:uid="{00000000-0005-0000-0000-000040000000}"/>
    <cellStyle name="£_Aus Flash 1001 v2" xfId="191" xr:uid="{00000000-0005-0000-0000-000041000000}"/>
    <cellStyle name="£_Charts" xfId="192" xr:uid="{00000000-0005-0000-0000-000042000000}"/>
    <cellStyle name="£_fd0403 KT for Q1" xfId="193" xr:uid="{00000000-0005-0000-0000-000043000000}"/>
    <cellStyle name="£_fd0403 KT for Q1_Charts" xfId="194" xr:uid="{00000000-0005-0000-0000-000044000000}"/>
    <cellStyle name="£_HK" xfId="195" xr:uid="{00000000-0005-0000-0000-000045000000}"/>
    <cellStyle name="£_HK ASO Flash 0301" xfId="196" xr:uid="{00000000-0005-0000-0000-000046000000}"/>
    <cellStyle name="£_HK Flash 0301" xfId="197" xr:uid="{00000000-0005-0000-0000-000047000000}"/>
    <cellStyle name="£_HK Flash 0609" xfId="198" xr:uid="{00000000-0005-0000-0000-000048000000}"/>
    <cellStyle name="£_HK Flash 0904 (2)" xfId="199" xr:uid="{00000000-0005-0000-0000-000049000000}"/>
    <cellStyle name="£_HK Flash 0904 Returned" xfId="200" xr:uid="{00000000-0005-0000-0000-00004A000000}"/>
    <cellStyle name="£_HK Flash 0905 Returned" xfId="201" xr:uid="{00000000-0005-0000-0000-00004B000000}"/>
    <cellStyle name="£_HK Flash 0906 Returned" xfId="202" xr:uid="{00000000-0005-0000-0000-00004C000000}"/>
    <cellStyle name="£_HK Flash 0907 Returned" xfId="203" xr:uid="{00000000-0005-0000-0000-00004D000000}"/>
    <cellStyle name="£_HK Flash 0909" xfId="204" xr:uid="{00000000-0005-0000-0000-00004E000000}"/>
    <cellStyle name="£_HK Flash 0910 Returned" xfId="205" xr:uid="{00000000-0005-0000-0000-00004F000000}"/>
    <cellStyle name="£_HK Flash 0911 Returned" xfId="206" xr:uid="{00000000-0005-0000-0000-000050000000}"/>
    <cellStyle name="£_HK Flash 0912 Returned" xfId="207" xr:uid="{00000000-0005-0000-0000-000051000000}"/>
    <cellStyle name="£_HK Flash 1001 Returned" xfId="208" xr:uid="{00000000-0005-0000-0000-000052000000}"/>
    <cellStyle name="=C:\WINNT\SYSTEM32\COMMAND.COM" xfId="209" xr:uid="{00000000-0005-0000-0000-000053000000}"/>
    <cellStyle name="=C:\WINNT\SYSTEM32\COMMAND.COM 2" xfId="210" xr:uid="{00000000-0005-0000-0000-000054000000}"/>
    <cellStyle name="1" xfId="211" xr:uid="{00000000-0005-0000-0000-000055000000}"/>
    <cellStyle name="18" xfId="212" xr:uid="{00000000-0005-0000-0000-000056000000}"/>
    <cellStyle name="2" xfId="213" xr:uid="{00000000-0005-0000-0000-000057000000}"/>
    <cellStyle name="20% - Accent1 2" xfId="15" xr:uid="{00000000-0005-0000-0000-00003B000000}"/>
    <cellStyle name="20% - Accent2 2" xfId="16" xr:uid="{00000000-0005-0000-0000-00003C000000}"/>
    <cellStyle name="20% - Accent3 2" xfId="17" xr:uid="{00000000-0005-0000-0000-00003D000000}"/>
    <cellStyle name="20% - Accent4 2" xfId="18" xr:uid="{00000000-0005-0000-0000-00003E000000}"/>
    <cellStyle name="20% - Accent5 2" xfId="19" xr:uid="{00000000-0005-0000-0000-00003F000000}"/>
    <cellStyle name="20% - Accent6 2" xfId="20" xr:uid="{00000000-0005-0000-0000-000040000000}"/>
    <cellStyle name="20% - 强调文字颜色 1" xfId="214" xr:uid="{00000000-0005-0000-0000-000058000000}"/>
    <cellStyle name="20% - 强调文字颜色 2" xfId="215" xr:uid="{00000000-0005-0000-0000-000059000000}"/>
    <cellStyle name="20% - 强调文字颜色 3" xfId="216" xr:uid="{00000000-0005-0000-0000-00005A000000}"/>
    <cellStyle name="20% - 强调文字颜色 4" xfId="217" xr:uid="{00000000-0005-0000-0000-00005B000000}"/>
    <cellStyle name="20% - 强调文字颜色 5" xfId="218" xr:uid="{00000000-0005-0000-0000-00005C000000}"/>
    <cellStyle name="20% - 强调文字颜色 6" xfId="219" xr:uid="{00000000-0005-0000-0000-00005D000000}"/>
    <cellStyle name="3" xfId="220" xr:uid="{00000000-0005-0000-0000-00005E000000}"/>
    <cellStyle name="3232" xfId="221" xr:uid="{00000000-0005-0000-0000-00005F000000}"/>
    <cellStyle name="4" xfId="222" xr:uid="{00000000-0005-0000-0000-000060000000}"/>
    <cellStyle name="40% - Accent1 2" xfId="21" xr:uid="{00000000-0005-0000-0000-000041000000}"/>
    <cellStyle name="40% - Accent2 2" xfId="22" xr:uid="{00000000-0005-0000-0000-000042000000}"/>
    <cellStyle name="40% - Accent3 2" xfId="23" xr:uid="{00000000-0005-0000-0000-000043000000}"/>
    <cellStyle name="40% - Accent4 2" xfId="24" xr:uid="{00000000-0005-0000-0000-000044000000}"/>
    <cellStyle name="40% - Accent5 2" xfId="25" xr:uid="{00000000-0005-0000-0000-000045000000}"/>
    <cellStyle name="40% - Accent6 2" xfId="26" xr:uid="{00000000-0005-0000-0000-000046000000}"/>
    <cellStyle name="40% - 强调文字颜色 1" xfId="223" xr:uid="{00000000-0005-0000-0000-000061000000}"/>
    <cellStyle name="40% - 强调文字颜色 2" xfId="224" xr:uid="{00000000-0005-0000-0000-000062000000}"/>
    <cellStyle name="40% - 强调文字颜色 3" xfId="225" xr:uid="{00000000-0005-0000-0000-000063000000}"/>
    <cellStyle name="40% - 强调文字颜色 4" xfId="226" xr:uid="{00000000-0005-0000-0000-000064000000}"/>
    <cellStyle name="40% - 强调文字颜色 5" xfId="227" xr:uid="{00000000-0005-0000-0000-000065000000}"/>
    <cellStyle name="40% - 强调文字颜色 6" xfId="228" xr:uid="{00000000-0005-0000-0000-000066000000}"/>
    <cellStyle name="6" xfId="229" xr:uid="{00000000-0005-0000-0000-000067000000}"/>
    <cellStyle name="60% - Accent1 2" xfId="27" xr:uid="{00000000-0005-0000-0000-000047000000}"/>
    <cellStyle name="60% - Accent2 2" xfId="28" xr:uid="{00000000-0005-0000-0000-000048000000}"/>
    <cellStyle name="60% - Accent3 2" xfId="29" xr:uid="{00000000-0005-0000-0000-000049000000}"/>
    <cellStyle name="60% - Accent4 2" xfId="30" xr:uid="{00000000-0005-0000-0000-00004A000000}"/>
    <cellStyle name="60% - Accent5 2" xfId="31" xr:uid="{00000000-0005-0000-0000-00004B000000}"/>
    <cellStyle name="60% - Accent6 2" xfId="32" xr:uid="{00000000-0005-0000-0000-00004C000000}"/>
    <cellStyle name="60% - 强调文字颜色 1" xfId="230" xr:uid="{00000000-0005-0000-0000-000068000000}"/>
    <cellStyle name="60% - 强调文字颜色 2" xfId="231" xr:uid="{00000000-0005-0000-0000-000069000000}"/>
    <cellStyle name="60% - 强调文字颜色 3" xfId="232" xr:uid="{00000000-0005-0000-0000-00006A000000}"/>
    <cellStyle name="60% - 强调文字颜色 4" xfId="233" xr:uid="{00000000-0005-0000-0000-00006B000000}"/>
    <cellStyle name="60% - 强调文字颜色 5" xfId="234" xr:uid="{00000000-0005-0000-0000-00006C000000}"/>
    <cellStyle name="60% - 强调文字颜色 6" xfId="235" xr:uid="{00000000-0005-0000-0000-00006D000000}"/>
    <cellStyle name="Accent1 2" xfId="33" xr:uid="{00000000-0005-0000-0000-00004D000000}"/>
    <cellStyle name="Accent1 2 2" xfId="236" xr:uid="{00000000-0005-0000-0000-00006E000000}"/>
    <cellStyle name="Accent2 2" xfId="34" xr:uid="{00000000-0005-0000-0000-00004E000000}"/>
    <cellStyle name="Accent3 2" xfId="35" xr:uid="{00000000-0005-0000-0000-00004F000000}"/>
    <cellStyle name="Accent4 2" xfId="36" xr:uid="{00000000-0005-0000-0000-000050000000}"/>
    <cellStyle name="Accent5 2" xfId="37" xr:uid="{00000000-0005-0000-0000-000051000000}"/>
    <cellStyle name="Accent6 2" xfId="38" xr:uid="{00000000-0005-0000-0000-000052000000}"/>
    <cellStyle name="Adjusted" xfId="237" xr:uid="{00000000-0005-0000-0000-00006F000000}"/>
    <cellStyle name="ÅëÈ­ [0]_¿ì¹°Åë" xfId="238" xr:uid="{00000000-0005-0000-0000-000070000000}"/>
    <cellStyle name="AeE­ [0]_INQUIRY ¿µ¾÷AßAø " xfId="239" xr:uid="{00000000-0005-0000-0000-000071000000}"/>
    <cellStyle name="ÅëÈ­ [0]_S" xfId="240" xr:uid="{00000000-0005-0000-0000-000072000000}"/>
    <cellStyle name="ÅëÈ­_¿ì¹°Åë" xfId="241" xr:uid="{00000000-0005-0000-0000-000073000000}"/>
    <cellStyle name="AeE­_INQUIRY ¿µ¾÷AßAø " xfId="242" xr:uid="{00000000-0005-0000-0000-000074000000}"/>
    <cellStyle name="ÅëÈ­_S" xfId="243" xr:uid="{00000000-0005-0000-0000-000075000000}"/>
    <cellStyle name="APPEAR" xfId="244" xr:uid="{00000000-0005-0000-0000-000076000000}"/>
    <cellStyle name="ÄÞ¸¶ [0]_¿ì¹°Åë" xfId="245" xr:uid="{00000000-0005-0000-0000-000077000000}"/>
    <cellStyle name="AÞ¸¶ [0]_INQUIRY ¿?¾÷AßAø " xfId="246" xr:uid="{00000000-0005-0000-0000-000078000000}"/>
    <cellStyle name="ÄÞ¸¶ [0]_S" xfId="247" xr:uid="{00000000-0005-0000-0000-000079000000}"/>
    <cellStyle name="ÄÞ¸¶_¿ì¹°Åë" xfId="248" xr:uid="{00000000-0005-0000-0000-00007A000000}"/>
    <cellStyle name="AÞ¸¶_INQUIRY ¿?¾÷AßAø " xfId="249" xr:uid="{00000000-0005-0000-0000-00007B000000}"/>
    <cellStyle name="ÄÞ¸¶_S" xfId="250" xr:uid="{00000000-0005-0000-0000-00007C000000}"/>
    <cellStyle name="Attribute" xfId="251" xr:uid="{00000000-0005-0000-0000-00007D000000}"/>
    <cellStyle name="AUGDONE" xfId="252" xr:uid="{00000000-0005-0000-0000-00007E000000}"/>
    <cellStyle name="Background" xfId="253" xr:uid="{00000000-0005-0000-0000-00007F000000}"/>
    <cellStyle name="Bad 2" xfId="39" xr:uid="{00000000-0005-0000-0000-000053000000}"/>
    <cellStyle name="BKWmas" xfId="254" xr:uid="{00000000-0005-0000-0000-000080000000}"/>
    <cellStyle name="Body" xfId="255" xr:uid="{00000000-0005-0000-0000-000081000000}"/>
    <cellStyle name="Breakdown_Check" xfId="256" xr:uid="{00000000-0005-0000-0000-000082000000}"/>
    <cellStyle name="BUPA Group" xfId="257" xr:uid="{00000000-0005-0000-0000-000083000000}"/>
    <cellStyle name="C?AØ_¿?¾÷CoE² " xfId="258" xr:uid="{00000000-0005-0000-0000-000084000000}"/>
    <cellStyle name="Ç¥ÁØ_´çÃÊ±¸ÀÔ»ý»ê" xfId="259" xr:uid="{00000000-0005-0000-0000-000085000000}"/>
    <cellStyle name="C￥AØ_¿μ¾÷CoE² " xfId="260" xr:uid="{00000000-0005-0000-0000-000086000000}"/>
    <cellStyle name="Ç¥ÁØ_S" xfId="261" xr:uid="{00000000-0005-0000-0000-000087000000}"/>
    <cellStyle name="Calc Currency (0)" xfId="262" xr:uid="{00000000-0005-0000-0000-000088000000}"/>
    <cellStyle name="Calc Currency (2)" xfId="263" xr:uid="{00000000-0005-0000-0000-000089000000}"/>
    <cellStyle name="Calc Percent (0)" xfId="264" xr:uid="{00000000-0005-0000-0000-00008A000000}"/>
    <cellStyle name="Calc Percent (1)" xfId="265" xr:uid="{00000000-0005-0000-0000-00008B000000}"/>
    <cellStyle name="Calc Percent (2)" xfId="266" xr:uid="{00000000-0005-0000-0000-00008C000000}"/>
    <cellStyle name="Calc Units (0)" xfId="267" xr:uid="{00000000-0005-0000-0000-00008D000000}"/>
    <cellStyle name="Calc Units (1)" xfId="268" xr:uid="{00000000-0005-0000-0000-00008E000000}"/>
    <cellStyle name="Calc Units (2)" xfId="269" xr:uid="{00000000-0005-0000-0000-00008F000000}"/>
    <cellStyle name="Calculation 2" xfId="40" xr:uid="{00000000-0005-0000-0000-000054000000}"/>
    <cellStyle name="Check Cell 2" xfId="41" xr:uid="{00000000-0005-0000-0000-000055000000}"/>
    <cellStyle name="Comma" xfId="1" builtinId="3"/>
    <cellStyle name="Comma  - Style1" xfId="270" xr:uid="{00000000-0005-0000-0000-000091000000}"/>
    <cellStyle name="Comma  - Style2" xfId="271" xr:uid="{00000000-0005-0000-0000-000092000000}"/>
    <cellStyle name="Comma  - Style3" xfId="272" xr:uid="{00000000-0005-0000-0000-000093000000}"/>
    <cellStyle name="Comma  - Style4" xfId="273" xr:uid="{00000000-0005-0000-0000-000094000000}"/>
    <cellStyle name="Comma  - Style5" xfId="274" xr:uid="{00000000-0005-0000-0000-000095000000}"/>
    <cellStyle name="Comma  - Style6" xfId="275" xr:uid="{00000000-0005-0000-0000-000096000000}"/>
    <cellStyle name="Comma  - Style7" xfId="276" xr:uid="{00000000-0005-0000-0000-000097000000}"/>
    <cellStyle name="Comma  - Style8" xfId="277" xr:uid="{00000000-0005-0000-0000-000098000000}"/>
    <cellStyle name="Comma (0)" xfId="278" xr:uid="{00000000-0005-0000-0000-000099000000}"/>
    <cellStyle name="Comma [00]" xfId="279" xr:uid="{00000000-0005-0000-0000-00009A000000}"/>
    <cellStyle name="Comma [1]" xfId="280" xr:uid="{00000000-0005-0000-0000-00009B000000}"/>
    <cellStyle name="Comma 10" xfId="42" xr:uid="{00000000-0005-0000-0000-000056000000}"/>
    <cellStyle name="Comma 10 2" xfId="281" xr:uid="{00000000-0005-0000-0000-00009C000000}"/>
    <cellStyle name="Comma 11" xfId="43" xr:uid="{00000000-0005-0000-0000-000057000000}"/>
    <cellStyle name="Comma 11 2" xfId="282" xr:uid="{00000000-0005-0000-0000-00009D000000}"/>
    <cellStyle name="Comma 12" xfId="283" xr:uid="{00000000-0005-0000-0000-00009E000000}"/>
    <cellStyle name="Comma 13" xfId="284" xr:uid="{00000000-0005-0000-0000-00009F000000}"/>
    <cellStyle name="Comma 14" xfId="285" xr:uid="{00000000-0005-0000-0000-0000A0000000}"/>
    <cellStyle name="Comma 14 2" xfId="286" xr:uid="{00000000-0005-0000-0000-0000A1000000}"/>
    <cellStyle name="Comma 14 3" xfId="287" xr:uid="{00000000-0005-0000-0000-0000A2000000}"/>
    <cellStyle name="Comma 14 3 2" xfId="288" xr:uid="{00000000-0005-0000-0000-0000A3000000}"/>
    <cellStyle name="Comma 14 4" xfId="289" xr:uid="{00000000-0005-0000-0000-0000A4000000}"/>
    <cellStyle name="Comma 15" xfId="290" xr:uid="{00000000-0005-0000-0000-0000A5000000}"/>
    <cellStyle name="Comma 15 2" xfId="291" xr:uid="{00000000-0005-0000-0000-0000A6000000}"/>
    <cellStyle name="Comma 16" xfId="292" xr:uid="{00000000-0005-0000-0000-0000A7000000}"/>
    <cellStyle name="Comma 16 2" xfId="293" xr:uid="{00000000-0005-0000-0000-0000A8000000}"/>
    <cellStyle name="Comma 16 3" xfId="294" xr:uid="{00000000-0005-0000-0000-0000A9000000}"/>
    <cellStyle name="Comma 16 3 2" xfId="295" xr:uid="{00000000-0005-0000-0000-0000AA000000}"/>
    <cellStyle name="Comma 16 4" xfId="296" xr:uid="{00000000-0005-0000-0000-0000AB000000}"/>
    <cellStyle name="Comma 17" xfId="297" xr:uid="{00000000-0005-0000-0000-0000AC000000}"/>
    <cellStyle name="Comma 17 2" xfId="298" xr:uid="{00000000-0005-0000-0000-0000AD000000}"/>
    <cellStyle name="Comma 17 3" xfId="299" xr:uid="{00000000-0005-0000-0000-0000AE000000}"/>
    <cellStyle name="Comma 17 3 2" xfId="300" xr:uid="{00000000-0005-0000-0000-0000AF000000}"/>
    <cellStyle name="Comma 17 4" xfId="301" xr:uid="{00000000-0005-0000-0000-0000B0000000}"/>
    <cellStyle name="Comma 18" xfId="302" xr:uid="{00000000-0005-0000-0000-0000B1000000}"/>
    <cellStyle name="Comma 19" xfId="303" xr:uid="{00000000-0005-0000-0000-0000B2000000}"/>
    <cellStyle name="Comma 19 2" xfId="304" xr:uid="{00000000-0005-0000-0000-0000B3000000}"/>
    <cellStyle name="Comma 19 3" xfId="305" xr:uid="{00000000-0005-0000-0000-0000B4000000}"/>
    <cellStyle name="Comma 19 3 2" xfId="306" xr:uid="{00000000-0005-0000-0000-0000B5000000}"/>
    <cellStyle name="Comma 19 4" xfId="307" xr:uid="{00000000-0005-0000-0000-0000B6000000}"/>
    <cellStyle name="Comma 2" xfId="6" xr:uid="{00000000-0005-0000-0000-000031000000}"/>
    <cellStyle name="Comma 2 10" xfId="45" xr:uid="{00000000-0005-0000-0000-000059000000}"/>
    <cellStyle name="Comma 2 10 2" xfId="309" xr:uid="{00000000-0005-0000-0000-0000B8000000}"/>
    <cellStyle name="Comma 2 11" xfId="46" xr:uid="{00000000-0005-0000-0000-00005A000000}"/>
    <cellStyle name="Comma 2 11 2" xfId="310" xr:uid="{00000000-0005-0000-0000-0000B9000000}"/>
    <cellStyle name="Comma 2 12" xfId="47" xr:uid="{00000000-0005-0000-0000-00005B000000}"/>
    <cellStyle name="Comma 2 12 2" xfId="311" xr:uid="{00000000-0005-0000-0000-0000BA000000}"/>
    <cellStyle name="Comma 2 13" xfId="48" xr:uid="{00000000-0005-0000-0000-00005C000000}"/>
    <cellStyle name="Comma 2 13 2" xfId="312" xr:uid="{00000000-0005-0000-0000-0000BB000000}"/>
    <cellStyle name="Comma 2 14" xfId="49" xr:uid="{00000000-0005-0000-0000-00005D000000}"/>
    <cellStyle name="Comma 2 14 2" xfId="313" xr:uid="{00000000-0005-0000-0000-0000BC000000}"/>
    <cellStyle name="Comma 2 15" xfId="50" xr:uid="{00000000-0005-0000-0000-00005E000000}"/>
    <cellStyle name="Comma 2 15 2" xfId="314" xr:uid="{00000000-0005-0000-0000-0000BD000000}"/>
    <cellStyle name="Comma 2 16" xfId="44" xr:uid="{00000000-0005-0000-0000-000058000000}"/>
    <cellStyle name="Comma 2 16 2" xfId="315" xr:uid="{00000000-0005-0000-0000-0000BE000000}"/>
    <cellStyle name="Comma 2 17" xfId="316" xr:uid="{00000000-0005-0000-0000-0000BF000000}"/>
    <cellStyle name="Comma 2 18" xfId="317" xr:uid="{00000000-0005-0000-0000-0000C0000000}"/>
    <cellStyle name="Comma 2 19" xfId="318" xr:uid="{00000000-0005-0000-0000-0000C1000000}"/>
    <cellStyle name="Comma 2 2" xfId="9" xr:uid="{00000000-0005-0000-0000-000001000000}"/>
    <cellStyle name="Comma 2 2 10" xfId="319" xr:uid="{00000000-0005-0000-0000-0000C3000000}"/>
    <cellStyle name="Comma 2 2 11" xfId="320" xr:uid="{00000000-0005-0000-0000-0000C4000000}"/>
    <cellStyle name="Comma 2 2 12" xfId="321" xr:uid="{00000000-0005-0000-0000-0000C5000000}"/>
    <cellStyle name="Comma 2 2 13" xfId="322" xr:uid="{00000000-0005-0000-0000-0000C6000000}"/>
    <cellStyle name="Comma 2 2 14" xfId="323" xr:uid="{00000000-0005-0000-0000-0000C7000000}"/>
    <cellStyle name="Comma 2 2 15" xfId="324" xr:uid="{00000000-0005-0000-0000-0000C8000000}"/>
    <cellStyle name="Comma 2 2 16" xfId="325" xr:uid="{00000000-0005-0000-0000-0000C9000000}"/>
    <cellStyle name="Comma 2 2 17" xfId="326" xr:uid="{00000000-0005-0000-0000-0000CA000000}"/>
    <cellStyle name="Comma 2 2 18" xfId="327" xr:uid="{00000000-0005-0000-0000-0000CB000000}"/>
    <cellStyle name="Comma 2 2 19" xfId="328" xr:uid="{00000000-0005-0000-0000-0000CC000000}"/>
    <cellStyle name="Comma 2 2 2" xfId="52" xr:uid="{00000000-0005-0000-0000-000060000000}"/>
    <cellStyle name="Comma 2 2 2 2" xfId="329" xr:uid="{00000000-0005-0000-0000-0000CD000000}"/>
    <cellStyle name="Comma 2 2 20" xfId="330" xr:uid="{00000000-0005-0000-0000-0000CE000000}"/>
    <cellStyle name="Comma 2 2 21" xfId="331" xr:uid="{00000000-0005-0000-0000-0000CF000000}"/>
    <cellStyle name="Comma 2 2 21 2" xfId="332" xr:uid="{00000000-0005-0000-0000-0000D0000000}"/>
    <cellStyle name="Comma 2 2 22" xfId="333" xr:uid="{00000000-0005-0000-0000-0000D1000000}"/>
    <cellStyle name="Comma 2 2 23" xfId="334" xr:uid="{00000000-0005-0000-0000-0000D2000000}"/>
    <cellStyle name="Comma 2 2 24" xfId="335" xr:uid="{00000000-0005-0000-0000-0000D3000000}"/>
    <cellStyle name="Comma 2 2 3" xfId="51" xr:uid="{00000000-0005-0000-0000-00005F000000}"/>
    <cellStyle name="Comma 2 2 4" xfId="336" xr:uid="{00000000-0005-0000-0000-0000D5000000}"/>
    <cellStyle name="Comma 2 2 5" xfId="337" xr:uid="{00000000-0005-0000-0000-0000D6000000}"/>
    <cellStyle name="Comma 2 2 6" xfId="338" xr:uid="{00000000-0005-0000-0000-0000D7000000}"/>
    <cellStyle name="Comma 2 2 7" xfId="339" xr:uid="{00000000-0005-0000-0000-0000D8000000}"/>
    <cellStyle name="Comma 2 2 8" xfId="340" xr:uid="{00000000-0005-0000-0000-0000D9000000}"/>
    <cellStyle name="Comma 2 2 9" xfId="341" xr:uid="{00000000-0005-0000-0000-0000DA000000}"/>
    <cellStyle name="Comma 2 2_Max BUPA - Deferred Tax Workings" xfId="342" xr:uid="{00000000-0005-0000-0000-0000DB000000}"/>
    <cellStyle name="Comma 2 20" xfId="343" xr:uid="{00000000-0005-0000-0000-0000DC000000}"/>
    <cellStyle name="Comma 2 21" xfId="344" xr:uid="{00000000-0005-0000-0000-0000DD000000}"/>
    <cellStyle name="Comma 2 22" xfId="345" xr:uid="{00000000-0005-0000-0000-0000DE000000}"/>
    <cellStyle name="Comma 2 23" xfId="346" xr:uid="{00000000-0005-0000-0000-0000DF000000}"/>
    <cellStyle name="Comma 2 24" xfId="347" xr:uid="{00000000-0005-0000-0000-0000E0000000}"/>
    <cellStyle name="Comma 2 25" xfId="348" xr:uid="{00000000-0005-0000-0000-0000E1000000}"/>
    <cellStyle name="Comma 2 26" xfId="349" xr:uid="{00000000-0005-0000-0000-0000E2000000}"/>
    <cellStyle name="Comma 2 27" xfId="350" xr:uid="{00000000-0005-0000-0000-0000E3000000}"/>
    <cellStyle name="Comma 2 28" xfId="351" xr:uid="{00000000-0005-0000-0000-0000E4000000}"/>
    <cellStyle name="Comma 2 29" xfId="352" xr:uid="{00000000-0005-0000-0000-0000E5000000}"/>
    <cellStyle name="Comma 2 3" xfId="12" xr:uid="{00000000-0005-0000-0000-000001000000}"/>
    <cellStyle name="Comma 2 3 2" xfId="53" xr:uid="{00000000-0005-0000-0000-000061000000}"/>
    <cellStyle name="Comma 2 3 2 2" xfId="355" xr:uid="{00000000-0005-0000-0000-0000E8000000}"/>
    <cellStyle name="Comma 2 3 2 3" xfId="356" xr:uid="{00000000-0005-0000-0000-0000E9000000}"/>
    <cellStyle name="Comma 2 3 2 3 2" xfId="357" xr:uid="{00000000-0005-0000-0000-0000EA000000}"/>
    <cellStyle name="Comma 2 3 2 4" xfId="358" xr:uid="{00000000-0005-0000-0000-0000EB000000}"/>
    <cellStyle name="Comma 2 3 2 5" xfId="354" xr:uid="{00000000-0005-0000-0000-0000E7000000}"/>
    <cellStyle name="Comma 2 3 3" xfId="359" xr:uid="{00000000-0005-0000-0000-0000EC000000}"/>
    <cellStyle name="Comma 2 3 3 2" xfId="360" xr:uid="{00000000-0005-0000-0000-0000ED000000}"/>
    <cellStyle name="Comma 2 3 3 2 2" xfId="361" xr:uid="{00000000-0005-0000-0000-0000EE000000}"/>
    <cellStyle name="Comma 2 3 3 2 2 2" xfId="362" xr:uid="{00000000-0005-0000-0000-0000EF000000}"/>
    <cellStyle name="Comma 2 3 3 2 2 3" xfId="363" xr:uid="{00000000-0005-0000-0000-0000F0000000}"/>
    <cellStyle name="Comma 2 3 3 2 2 3 2" xfId="364" xr:uid="{00000000-0005-0000-0000-0000F1000000}"/>
    <cellStyle name="Comma 2 3 3 2 2 4" xfId="365" xr:uid="{00000000-0005-0000-0000-0000F2000000}"/>
    <cellStyle name="Comma 2 3 3 2 3" xfId="366" xr:uid="{00000000-0005-0000-0000-0000F3000000}"/>
    <cellStyle name="Comma 2 3 3 2 4" xfId="367" xr:uid="{00000000-0005-0000-0000-0000F4000000}"/>
    <cellStyle name="Comma 2 3 3 2 4 2" xfId="368" xr:uid="{00000000-0005-0000-0000-0000F5000000}"/>
    <cellStyle name="Comma 2 3 3 2 5" xfId="369" xr:uid="{00000000-0005-0000-0000-0000F6000000}"/>
    <cellStyle name="Comma 2 3 3 3" xfId="370" xr:uid="{00000000-0005-0000-0000-0000F7000000}"/>
    <cellStyle name="Comma 2 3 3 4" xfId="371" xr:uid="{00000000-0005-0000-0000-0000F8000000}"/>
    <cellStyle name="Comma 2 3 3 4 2" xfId="372" xr:uid="{00000000-0005-0000-0000-0000F9000000}"/>
    <cellStyle name="Comma 2 3 3 5" xfId="373" xr:uid="{00000000-0005-0000-0000-0000FA000000}"/>
    <cellStyle name="Comma 2 3 4" xfId="374" xr:uid="{00000000-0005-0000-0000-0000FB000000}"/>
    <cellStyle name="Comma 2 3 5" xfId="375" xr:uid="{00000000-0005-0000-0000-0000FC000000}"/>
    <cellStyle name="Comma 2 3 5 2" xfId="376" xr:uid="{00000000-0005-0000-0000-0000FD000000}"/>
    <cellStyle name="Comma 2 3 6" xfId="377" xr:uid="{00000000-0005-0000-0000-0000FE000000}"/>
    <cellStyle name="Comma 2 3 7" xfId="353" xr:uid="{00000000-0005-0000-0000-0000E6000000}"/>
    <cellStyle name="Comma 2 30" xfId="308" xr:uid="{00000000-0005-0000-0000-0000B7000000}"/>
    <cellStyle name="Comma 2 4" xfId="54" xr:uid="{00000000-0005-0000-0000-000062000000}"/>
    <cellStyle name="Comma 2 4 2" xfId="378" xr:uid="{00000000-0005-0000-0000-0000FF000000}"/>
    <cellStyle name="Comma 2 5" xfId="55" xr:uid="{00000000-0005-0000-0000-000063000000}"/>
    <cellStyle name="Comma 2 5 2" xfId="379" xr:uid="{00000000-0005-0000-0000-000000010000}"/>
    <cellStyle name="Comma 2 6" xfId="56" xr:uid="{00000000-0005-0000-0000-000064000000}"/>
    <cellStyle name="Comma 2 6 2" xfId="380" xr:uid="{00000000-0005-0000-0000-000001010000}"/>
    <cellStyle name="Comma 2 7" xfId="57" xr:uid="{00000000-0005-0000-0000-000065000000}"/>
    <cellStyle name="Comma 2 7 2" xfId="381" xr:uid="{00000000-0005-0000-0000-000002010000}"/>
    <cellStyle name="Comma 2 8" xfId="58" xr:uid="{00000000-0005-0000-0000-000066000000}"/>
    <cellStyle name="Comma 2 8 2" xfId="382" xr:uid="{00000000-0005-0000-0000-000003010000}"/>
    <cellStyle name="Comma 2 9" xfId="59" xr:uid="{00000000-0005-0000-0000-000067000000}"/>
    <cellStyle name="Comma 2 9 2" xfId="383" xr:uid="{00000000-0005-0000-0000-000004010000}"/>
    <cellStyle name="Comma 2_Max BUPA - Deferred Tax Workings" xfId="384" xr:uid="{00000000-0005-0000-0000-000005010000}"/>
    <cellStyle name="Comma 20" xfId="385" xr:uid="{00000000-0005-0000-0000-000006010000}"/>
    <cellStyle name="Comma 21" xfId="386" xr:uid="{00000000-0005-0000-0000-000007010000}"/>
    <cellStyle name="Comma 22" xfId="387" xr:uid="{00000000-0005-0000-0000-000008010000}"/>
    <cellStyle name="Comma 22 2" xfId="388" xr:uid="{00000000-0005-0000-0000-000009010000}"/>
    <cellStyle name="Comma 22 3" xfId="389" xr:uid="{00000000-0005-0000-0000-00000A010000}"/>
    <cellStyle name="Comma 22 3 2" xfId="390" xr:uid="{00000000-0005-0000-0000-00000B010000}"/>
    <cellStyle name="Comma 22 4" xfId="391" xr:uid="{00000000-0005-0000-0000-00000C010000}"/>
    <cellStyle name="Comma 23" xfId="392" xr:uid="{00000000-0005-0000-0000-00000D010000}"/>
    <cellStyle name="Comma 24" xfId="393" xr:uid="{00000000-0005-0000-0000-00000E010000}"/>
    <cellStyle name="Comma 24 2" xfId="394" xr:uid="{00000000-0005-0000-0000-00000F010000}"/>
    <cellStyle name="Comma 24 2 2" xfId="395" xr:uid="{00000000-0005-0000-0000-000010010000}"/>
    <cellStyle name="Comma 24 3" xfId="396" xr:uid="{00000000-0005-0000-0000-000011010000}"/>
    <cellStyle name="Comma 25" xfId="397" xr:uid="{00000000-0005-0000-0000-000012010000}"/>
    <cellStyle name="Comma 25 2" xfId="398" xr:uid="{00000000-0005-0000-0000-000013010000}"/>
    <cellStyle name="Comma 25 2 2" xfId="399" xr:uid="{00000000-0005-0000-0000-000014010000}"/>
    <cellStyle name="Comma 25 3" xfId="400" xr:uid="{00000000-0005-0000-0000-000015010000}"/>
    <cellStyle name="Comma 26" xfId="401" xr:uid="{00000000-0005-0000-0000-000016010000}"/>
    <cellStyle name="Comma 26 2" xfId="402" xr:uid="{00000000-0005-0000-0000-000017010000}"/>
    <cellStyle name="Comma 26 2 2" xfId="403" xr:uid="{00000000-0005-0000-0000-000018010000}"/>
    <cellStyle name="Comma 26 3" xfId="404" xr:uid="{00000000-0005-0000-0000-000019010000}"/>
    <cellStyle name="Comma 27" xfId="405" xr:uid="{00000000-0005-0000-0000-00001A010000}"/>
    <cellStyle name="Comma 28" xfId="406" xr:uid="{00000000-0005-0000-0000-00001B010000}"/>
    <cellStyle name="Comma 29" xfId="407" xr:uid="{00000000-0005-0000-0000-00001C010000}"/>
    <cellStyle name="Comma 3" xfId="11" xr:uid="{00000000-0005-0000-0000-000002000000}"/>
    <cellStyle name="Comma 3 10" xfId="408" xr:uid="{00000000-0005-0000-0000-00001D010000}"/>
    <cellStyle name="Comma 3 2" xfId="61" xr:uid="{00000000-0005-0000-0000-000069000000}"/>
    <cellStyle name="Comma 3 2 2" xfId="409" xr:uid="{00000000-0005-0000-0000-00001E010000}"/>
    <cellStyle name="Comma 3 3" xfId="62" xr:uid="{00000000-0005-0000-0000-00006A000000}"/>
    <cellStyle name="Comma 3 3 2" xfId="411" xr:uid="{00000000-0005-0000-0000-000020010000}"/>
    <cellStyle name="Comma 3 3 2 2" xfId="412" xr:uid="{00000000-0005-0000-0000-000021010000}"/>
    <cellStyle name="Comma 3 3 3" xfId="413" xr:uid="{00000000-0005-0000-0000-000022010000}"/>
    <cellStyle name="Comma 3 3 4" xfId="410" xr:uid="{00000000-0005-0000-0000-00001F010000}"/>
    <cellStyle name="Comma 3 4" xfId="63" xr:uid="{00000000-0005-0000-0000-00006B000000}"/>
    <cellStyle name="Comma 3 4 2" xfId="414" xr:uid="{00000000-0005-0000-0000-000023010000}"/>
    <cellStyle name="Comma 3 5" xfId="64" xr:uid="{00000000-0005-0000-0000-00006C000000}"/>
    <cellStyle name="Comma 3 5 2" xfId="415" xr:uid="{00000000-0005-0000-0000-000024010000}"/>
    <cellStyle name="Comma 3 6" xfId="65" xr:uid="{00000000-0005-0000-0000-00006D000000}"/>
    <cellStyle name="Comma 3 6 2" xfId="416" xr:uid="{00000000-0005-0000-0000-000025010000}"/>
    <cellStyle name="Comma 3 7" xfId="66" xr:uid="{00000000-0005-0000-0000-00006E000000}"/>
    <cellStyle name="Comma 3 7 2" xfId="417" xr:uid="{00000000-0005-0000-0000-000026010000}"/>
    <cellStyle name="Comma 3 8" xfId="67" xr:uid="{00000000-0005-0000-0000-00006F000000}"/>
    <cellStyle name="Comma 3 8 2" xfId="418" xr:uid="{00000000-0005-0000-0000-000027010000}"/>
    <cellStyle name="Comma 3 9" xfId="60" xr:uid="{00000000-0005-0000-0000-000068000000}"/>
    <cellStyle name="Comma 30" xfId="419" xr:uid="{00000000-0005-0000-0000-000028010000}"/>
    <cellStyle name="Comma 31" xfId="124" xr:uid="{00000000-0005-0000-0000-000029010000}"/>
    <cellStyle name="Comma 31 2" xfId="1154" xr:uid="{C5929CA8-B319-46BA-B6CC-8244735C5FE5}"/>
    <cellStyle name="Comma 32" xfId="420" xr:uid="{00000000-0005-0000-0000-00002A010000}"/>
    <cellStyle name="Comma 33" xfId="122" xr:uid="{00000000-0005-0000-0000-000035010000}"/>
    <cellStyle name="Comma 34" xfId="1031" xr:uid="{00000000-0005-0000-0000-000097040000}"/>
    <cellStyle name="Comma 35" xfId="1144" xr:uid="{00000000-0005-0000-0000-000098040000}"/>
    <cellStyle name="Comma 36" xfId="121" xr:uid="{00000000-0005-0000-0000-000099040000}"/>
    <cellStyle name="Comma 37" xfId="1143" xr:uid="{00000000-0005-0000-0000-00009A040000}"/>
    <cellStyle name="Comma 38" xfId="1133" xr:uid="{00000000-0005-0000-0000-00009B040000}"/>
    <cellStyle name="Comma 39" xfId="1142" xr:uid="{00000000-0005-0000-0000-00009C040000}"/>
    <cellStyle name="Comma 4" xfId="3" xr:uid="{00000000-0005-0000-0000-000001000000}"/>
    <cellStyle name="Comma 4 2" xfId="68" xr:uid="{00000000-0005-0000-0000-000070000000}"/>
    <cellStyle name="Comma 4 2 2" xfId="421" xr:uid="{00000000-0005-0000-0000-00002C010000}"/>
    <cellStyle name="Comma 4 3" xfId="69" xr:uid="{00000000-0005-0000-0000-000071000000}"/>
    <cellStyle name="Comma 40" xfId="1134" xr:uid="{00000000-0005-0000-0000-00009D040000}"/>
    <cellStyle name="Comma 41" xfId="1141" xr:uid="{00000000-0005-0000-0000-00009E040000}"/>
    <cellStyle name="Comma 42" xfId="1135" xr:uid="{00000000-0005-0000-0000-00009F040000}"/>
    <cellStyle name="Comma 43" xfId="1140" xr:uid="{00000000-0005-0000-0000-0000A0040000}"/>
    <cellStyle name="Comma 44" xfId="1136" xr:uid="{00000000-0005-0000-0000-0000A1040000}"/>
    <cellStyle name="Comma 45" xfId="1139" xr:uid="{00000000-0005-0000-0000-0000A2040000}"/>
    <cellStyle name="Comma 46" xfId="1137" xr:uid="{00000000-0005-0000-0000-0000A3040000}"/>
    <cellStyle name="Comma 47" xfId="1138" xr:uid="{00000000-0005-0000-0000-0000A4040000}"/>
    <cellStyle name="Comma 48" xfId="1146" xr:uid="{00000000-0005-0000-0000-0000A5040000}"/>
    <cellStyle name="Comma 49" xfId="1145" xr:uid="{00000000-0005-0000-0000-0000A6040000}"/>
    <cellStyle name="Comma 5" xfId="10" xr:uid="{00000000-0005-0000-0000-000036000000}"/>
    <cellStyle name="Comma 5 2" xfId="70" xr:uid="{00000000-0005-0000-0000-000072000000}"/>
    <cellStyle name="Comma 5 2 2" xfId="423" xr:uid="{00000000-0005-0000-0000-00002E010000}"/>
    <cellStyle name="Comma 5 3" xfId="422" xr:uid="{00000000-0005-0000-0000-00002D010000}"/>
    <cellStyle name="Comma 50" xfId="1147" xr:uid="{00000000-0005-0000-0000-0000A7040000}"/>
    <cellStyle name="Comma 51" xfId="1148" xr:uid="{00000000-0005-0000-0000-0000A8040000}"/>
    <cellStyle name="Comma 52" xfId="1149" xr:uid="{00000000-0005-0000-0000-0000A9040000}"/>
    <cellStyle name="Comma 53" xfId="1150" xr:uid="{00000000-0005-0000-0000-0000AA040000}"/>
    <cellStyle name="Comma 54" xfId="1151" xr:uid="{00000000-0005-0000-0000-0000AB040000}"/>
    <cellStyle name="Comma 55" xfId="1152" xr:uid="{00000000-0005-0000-0000-0000AC040000}"/>
    <cellStyle name="Comma 6" xfId="71" xr:uid="{00000000-0005-0000-0000-000073000000}"/>
    <cellStyle name="Comma 6 2" xfId="425" xr:uid="{00000000-0005-0000-0000-000030010000}"/>
    <cellStyle name="Comma 6 2 2" xfId="426" xr:uid="{00000000-0005-0000-0000-000031010000}"/>
    <cellStyle name="Comma 6 2 3" xfId="427" xr:uid="{00000000-0005-0000-0000-000032010000}"/>
    <cellStyle name="Comma 6 2 3 2" xfId="428" xr:uid="{00000000-0005-0000-0000-000033010000}"/>
    <cellStyle name="Comma 6 2 4" xfId="429" xr:uid="{00000000-0005-0000-0000-000034010000}"/>
    <cellStyle name="Comma 6 3" xfId="430" xr:uid="{00000000-0005-0000-0000-000035010000}"/>
    <cellStyle name="Comma 6 3 2" xfId="431" xr:uid="{00000000-0005-0000-0000-000036010000}"/>
    <cellStyle name="Comma 6 3 3" xfId="432" xr:uid="{00000000-0005-0000-0000-000037010000}"/>
    <cellStyle name="Comma 6 3 3 2" xfId="433" xr:uid="{00000000-0005-0000-0000-000038010000}"/>
    <cellStyle name="Comma 6 3 4" xfId="434" xr:uid="{00000000-0005-0000-0000-000039010000}"/>
    <cellStyle name="Comma 6 4" xfId="435" xr:uid="{00000000-0005-0000-0000-00003A010000}"/>
    <cellStyle name="Comma 6 5" xfId="436" xr:uid="{00000000-0005-0000-0000-00003B010000}"/>
    <cellStyle name="Comma 6 5 2" xfId="437" xr:uid="{00000000-0005-0000-0000-00003C010000}"/>
    <cellStyle name="Comma 6 6" xfId="438" xr:uid="{00000000-0005-0000-0000-00003D010000}"/>
    <cellStyle name="Comma 6 7" xfId="424" xr:uid="{00000000-0005-0000-0000-00002F010000}"/>
    <cellStyle name="Comma 7" xfId="72" xr:uid="{00000000-0005-0000-0000-000074000000}"/>
    <cellStyle name="Comma 7 2" xfId="440" xr:uid="{00000000-0005-0000-0000-00003F010000}"/>
    <cellStyle name="Comma 7 3" xfId="439" xr:uid="{00000000-0005-0000-0000-00003E010000}"/>
    <cellStyle name="Comma 8" xfId="73" xr:uid="{00000000-0005-0000-0000-000075000000}"/>
    <cellStyle name="Comma 8 2" xfId="442" xr:uid="{00000000-0005-0000-0000-000041010000}"/>
    <cellStyle name="Comma 8 3" xfId="441" xr:uid="{00000000-0005-0000-0000-000040010000}"/>
    <cellStyle name="Comma 9" xfId="74" xr:uid="{00000000-0005-0000-0000-000076000000}"/>
    <cellStyle name="Comma 9 2" xfId="444" xr:uid="{00000000-0005-0000-0000-000043010000}"/>
    <cellStyle name="Comma 9 2 2" xfId="445" xr:uid="{00000000-0005-0000-0000-000044010000}"/>
    <cellStyle name="Comma 9 3" xfId="446" xr:uid="{00000000-0005-0000-0000-000045010000}"/>
    <cellStyle name="Comma 9 3 2" xfId="447" xr:uid="{00000000-0005-0000-0000-000046010000}"/>
    <cellStyle name="Comma 9 4" xfId="448" xr:uid="{00000000-0005-0000-0000-000047010000}"/>
    <cellStyle name="Comma 9 4 2" xfId="449" xr:uid="{00000000-0005-0000-0000-000048010000}"/>
    <cellStyle name="Comma 9 5" xfId="450" xr:uid="{00000000-0005-0000-0000-000049010000}"/>
    <cellStyle name="Comma 9 6" xfId="443" xr:uid="{00000000-0005-0000-0000-000042010000}"/>
    <cellStyle name="Comma_April06 - March 07 ex ECGC;" xfId="4" xr:uid="{D0A16AEA-E0F5-4C6D-B2FF-65082C31D5F7}"/>
    <cellStyle name="Comma0" xfId="451" xr:uid="{00000000-0005-0000-0000-00004A010000}"/>
    <cellStyle name="Commentary" xfId="452" xr:uid="{00000000-0005-0000-0000-00004B010000}"/>
    <cellStyle name="Compulsory_Input" xfId="453" xr:uid="{00000000-0005-0000-0000-00004C010000}"/>
    <cellStyle name="Curren - Style2" xfId="454" xr:uid="{00000000-0005-0000-0000-00004D010000}"/>
    <cellStyle name="Currency (0)" xfId="455" xr:uid="{00000000-0005-0000-0000-00004E010000}"/>
    <cellStyle name="Currency [00]" xfId="456" xr:uid="{00000000-0005-0000-0000-00004F010000}"/>
    <cellStyle name="Currency0" xfId="457" xr:uid="{00000000-0005-0000-0000-000050010000}"/>
    <cellStyle name="DataPilot Value" xfId="75" xr:uid="{00000000-0005-0000-0000-000077000000}"/>
    <cellStyle name="Date" xfId="458" xr:uid="{00000000-0005-0000-0000-000051010000}"/>
    <cellStyle name="Date Short" xfId="459" xr:uid="{00000000-0005-0000-0000-000052010000}"/>
    <cellStyle name="DELTA" xfId="460" xr:uid="{00000000-0005-0000-0000-000053010000}"/>
    <cellStyle name="DetailLine" xfId="461" xr:uid="{00000000-0005-0000-0000-000054010000}"/>
    <cellStyle name="Dezimal [0]_Compiling Utility Macros" xfId="462" xr:uid="{00000000-0005-0000-0000-000055010000}"/>
    <cellStyle name="Dezimal_Compiling Utility Macros" xfId="463" xr:uid="{00000000-0005-0000-0000-000056010000}"/>
    <cellStyle name="Enter Currency (0)" xfId="464" xr:uid="{00000000-0005-0000-0000-000057010000}"/>
    <cellStyle name="Enter Currency (2)" xfId="465" xr:uid="{00000000-0005-0000-0000-000058010000}"/>
    <cellStyle name="Enter Units (0)" xfId="466" xr:uid="{00000000-0005-0000-0000-000059010000}"/>
    <cellStyle name="Enter Units (1)" xfId="467" xr:uid="{00000000-0005-0000-0000-00005A010000}"/>
    <cellStyle name="Enter Units (2)" xfId="468" xr:uid="{00000000-0005-0000-0000-00005B010000}"/>
    <cellStyle name="ErrorMess" xfId="469" xr:uid="{00000000-0005-0000-0000-00005C010000}"/>
    <cellStyle name="Euro" xfId="76" xr:uid="{00000000-0005-0000-0000-000078000000}"/>
    <cellStyle name="Excel Built-in Comma" xfId="77" xr:uid="{00000000-0005-0000-0000-000079000000}"/>
    <cellStyle name="Excel Built-in Comma 2" xfId="78" xr:uid="{00000000-0005-0000-0000-00007A000000}"/>
    <cellStyle name="Excel Built-in Good" xfId="470" xr:uid="{00000000-0005-0000-0000-00005D010000}"/>
    <cellStyle name="Excel Built-in Normal" xfId="79" xr:uid="{00000000-0005-0000-0000-00007B000000}"/>
    <cellStyle name="Excel Built-in Normal 1" xfId="80" xr:uid="{00000000-0005-0000-0000-00007C000000}"/>
    <cellStyle name="Excel Built-in Normal 1 1" xfId="81" xr:uid="{00000000-0005-0000-0000-00007D000000}"/>
    <cellStyle name="Excel Built-in Normal 1 1 1 1 1 1" xfId="82" xr:uid="{00000000-0005-0000-0000-00007E000000}"/>
    <cellStyle name="Excel Built-in Normal 2" xfId="83" xr:uid="{00000000-0005-0000-0000-00007F000000}"/>
    <cellStyle name="Explanatory Text 2" xfId="84" xr:uid="{00000000-0005-0000-0000-000080000000}"/>
    <cellStyle name="F2" xfId="471" xr:uid="{00000000-0005-0000-0000-00005E010000}"/>
    <cellStyle name="F3" xfId="472" xr:uid="{00000000-0005-0000-0000-00005F010000}"/>
    <cellStyle name="F4" xfId="473" xr:uid="{00000000-0005-0000-0000-000060010000}"/>
    <cellStyle name="F5" xfId="474" xr:uid="{00000000-0005-0000-0000-000061010000}"/>
    <cellStyle name="F6" xfId="475" xr:uid="{00000000-0005-0000-0000-000062010000}"/>
    <cellStyle name="F7" xfId="476" xr:uid="{00000000-0005-0000-0000-000063010000}"/>
    <cellStyle name="F8" xfId="477" xr:uid="{00000000-0005-0000-0000-000064010000}"/>
    <cellStyle name="Financials" xfId="478" xr:uid="{00000000-0005-0000-0000-000065010000}"/>
    <cellStyle name="FinancialsLastYr" xfId="479" xr:uid="{00000000-0005-0000-0000-000066010000}"/>
    <cellStyle name="Fixed" xfId="480" xr:uid="{00000000-0005-0000-0000-000067010000}"/>
    <cellStyle name="FixedAssetsMovements" xfId="481" xr:uid="{00000000-0005-0000-0000-000068010000}"/>
    <cellStyle name="FRED" xfId="482" xr:uid="{00000000-0005-0000-0000-000069010000}"/>
    <cellStyle name="Front" xfId="483" xr:uid="{00000000-0005-0000-0000-00006A010000}"/>
    <cellStyle name="Good 2" xfId="85" xr:uid="{00000000-0005-0000-0000-000081000000}"/>
    <cellStyle name="Header1" xfId="484" xr:uid="{00000000-0005-0000-0000-00006B010000}"/>
    <cellStyle name="Header2" xfId="485" xr:uid="{00000000-0005-0000-0000-00006C010000}"/>
    <cellStyle name="Header3" xfId="486" xr:uid="{00000000-0005-0000-0000-00006D010000}"/>
    <cellStyle name="Heading 1 2" xfId="86" xr:uid="{00000000-0005-0000-0000-000082000000}"/>
    <cellStyle name="Heading 2 2" xfId="87" xr:uid="{00000000-0005-0000-0000-000083000000}"/>
    <cellStyle name="Heading 3 2" xfId="88" xr:uid="{00000000-0005-0000-0000-000084000000}"/>
    <cellStyle name="Heading 4 2" xfId="89" xr:uid="{00000000-0005-0000-0000-000085000000}"/>
    <cellStyle name="Heading1" xfId="487" xr:uid="{00000000-0005-0000-0000-00006E010000}"/>
    <cellStyle name="Heading2" xfId="488" xr:uid="{00000000-0005-0000-0000-00006F010000}"/>
    <cellStyle name="HIDE" xfId="489" xr:uid="{00000000-0005-0000-0000-000070010000}"/>
    <cellStyle name="Historic" xfId="490" xr:uid="{00000000-0005-0000-0000-000071010000}"/>
    <cellStyle name="Hyperlink 2" xfId="491" xr:uid="{00000000-0005-0000-0000-000072010000}"/>
    <cellStyle name="Hyperlink 3" xfId="492" xr:uid="{00000000-0005-0000-0000-000073010000}"/>
    <cellStyle name="Input 2" xfId="90" xr:uid="{00000000-0005-0000-0000-000086000000}"/>
    <cellStyle name="Link Currency (0)" xfId="493" xr:uid="{00000000-0005-0000-0000-000074010000}"/>
    <cellStyle name="Link Currency (2)" xfId="494" xr:uid="{00000000-0005-0000-0000-000075010000}"/>
    <cellStyle name="Link Units (0)" xfId="495" xr:uid="{00000000-0005-0000-0000-000076010000}"/>
    <cellStyle name="Link Units (1)" xfId="496" xr:uid="{00000000-0005-0000-0000-000077010000}"/>
    <cellStyle name="Link Units (2)" xfId="497" xr:uid="{00000000-0005-0000-0000-000078010000}"/>
    <cellStyle name="Linked Cell 2" xfId="91" xr:uid="{00000000-0005-0000-0000-000087000000}"/>
    <cellStyle name="Main macro" xfId="498" xr:uid="{00000000-0005-0000-0000-000079010000}"/>
    <cellStyle name="MARK" xfId="499" xr:uid="{00000000-0005-0000-0000-00007A010000}"/>
    <cellStyle name="Milliers [0]_Locas" xfId="500" xr:uid="{00000000-0005-0000-0000-00007B010000}"/>
    <cellStyle name="Milliers_Locas" xfId="501" xr:uid="{00000000-0005-0000-0000-00007C010000}"/>
    <cellStyle name="Monétaire [0]_Locas" xfId="502" xr:uid="{00000000-0005-0000-0000-00007D010000}"/>
    <cellStyle name="Monétaire_Locas" xfId="503" xr:uid="{00000000-0005-0000-0000-00007E010000}"/>
    <cellStyle name="n" xfId="504" xr:uid="{00000000-0005-0000-0000-00007F010000}"/>
    <cellStyle name="Neutral 2" xfId="92" xr:uid="{00000000-0005-0000-0000-000088000000}"/>
    <cellStyle name="no dec" xfId="505" xr:uid="{00000000-0005-0000-0000-000080010000}"/>
    <cellStyle name="Nor}al" xfId="506" xr:uid="{00000000-0005-0000-0000-000081010000}"/>
    <cellStyle name="Nor}al 2" xfId="507" xr:uid="{00000000-0005-0000-0000-000082010000}"/>
    <cellStyle name="Nor}al_Software Licenses Purchased now as per I-TAX capitalised" xfId="508" xr:uid="{00000000-0005-0000-0000-000083010000}"/>
    <cellStyle name="Normal" xfId="0" builtinId="0"/>
    <cellStyle name="Normal - Style1" xfId="509" xr:uid="{00000000-0005-0000-0000-000085010000}"/>
    <cellStyle name="Normal 10" xfId="93" xr:uid="{00000000-0005-0000-0000-000089000000}"/>
    <cellStyle name="Normal 10 2" xfId="511" xr:uid="{00000000-0005-0000-0000-000087010000}"/>
    <cellStyle name="Normal 10 3" xfId="512" xr:uid="{00000000-0005-0000-0000-000088010000}"/>
    <cellStyle name="Normal 10 4" xfId="513" xr:uid="{00000000-0005-0000-0000-000089010000}"/>
    <cellStyle name="Normal 10 5" xfId="510" xr:uid="{00000000-0005-0000-0000-000086010000}"/>
    <cellStyle name="Normal 11" xfId="514" xr:uid="{00000000-0005-0000-0000-00008A010000}"/>
    <cellStyle name="Normal 11 2" xfId="515" xr:uid="{00000000-0005-0000-0000-00008B010000}"/>
    <cellStyle name="Normal 11 2 2" xfId="516" xr:uid="{00000000-0005-0000-0000-00008C010000}"/>
    <cellStyle name="Normal 11 2 2 2" xfId="517" xr:uid="{00000000-0005-0000-0000-00008D010000}"/>
    <cellStyle name="Normal 11 2 3" xfId="518" xr:uid="{00000000-0005-0000-0000-00008E010000}"/>
    <cellStyle name="Normal 11 2 4" xfId="519" xr:uid="{00000000-0005-0000-0000-00008F010000}"/>
    <cellStyle name="Normal 12" xfId="520" xr:uid="{00000000-0005-0000-0000-000090010000}"/>
    <cellStyle name="Normal 12 2" xfId="521" xr:uid="{00000000-0005-0000-0000-000091010000}"/>
    <cellStyle name="Normal 12 2 2" xfId="522" xr:uid="{00000000-0005-0000-0000-000092010000}"/>
    <cellStyle name="Normal 12 2 2 2" xfId="523" xr:uid="{00000000-0005-0000-0000-000093010000}"/>
    <cellStyle name="Normal 12 2 2 2 2" xfId="524" xr:uid="{00000000-0005-0000-0000-000094010000}"/>
    <cellStyle name="Normal 12 2 2 3" xfId="525" xr:uid="{00000000-0005-0000-0000-000095010000}"/>
    <cellStyle name="Normal 12 2 3" xfId="526" xr:uid="{00000000-0005-0000-0000-000096010000}"/>
    <cellStyle name="Normal 12 2 3 2" xfId="527" xr:uid="{00000000-0005-0000-0000-000097010000}"/>
    <cellStyle name="Normal 12 2 4" xfId="528" xr:uid="{00000000-0005-0000-0000-000098010000}"/>
    <cellStyle name="Normal 12 3" xfId="529" xr:uid="{00000000-0005-0000-0000-000099010000}"/>
    <cellStyle name="Normal 12 3 2" xfId="530" xr:uid="{00000000-0005-0000-0000-00009A010000}"/>
    <cellStyle name="Normal 12 3 2 2" xfId="531" xr:uid="{00000000-0005-0000-0000-00009B010000}"/>
    <cellStyle name="Normal 12 3 2 2 2" xfId="532" xr:uid="{00000000-0005-0000-0000-00009C010000}"/>
    <cellStyle name="Normal 12 3 2 3" xfId="533" xr:uid="{00000000-0005-0000-0000-00009D010000}"/>
    <cellStyle name="Normal 12 3 3" xfId="534" xr:uid="{00000000-0005-0000-0000-00009E010000}"/>
    <cellStyle name="Normal 12 3 3 2" xfId="535" xr:uid="{00000000-0005-0000-0000-00009F010000}"/>
    <cellStyle name="Normal 12 3 4" xfId="536" xr:uid="{00000000-0005-0000-0000-0000A0010000}"/>
    <cellStyle name="Normal 12 4" xfId="537" xr:uid="{00000000-0005-0000-0000-0000A1010000}"/>
    <cellStyle name="Normal 12 4 2" xfId="538" xr:uid="{00000000-0005-0000-0000-0000A2010000}"/>
    <cellStyle name="Normal 12 4 2 2" xfId="539" xr:uid="{00000000-0005-0000-0000-0000A3010000}"/>
    <cellStyle name="Normal 12 4 2 2 2" xfId="540" xr:uid="{00000000-0005-0000-0000-0000A4010000}"/>
    <cellStyle name="Normal 12 4 2 3" xfId="541" xr:uid="{00000000-0005-0000-0000-0000A5010000}"/>
    <cellStyle name="Normal 12 4 3" xfId="542" xr:uid="{00000000-0005-0000-0000-0000A6010000}"/>
    <cellStyle name="Normal 12 4 3 2" xfId="543" xr:uid="{00000000-0005-0000-0000-0000A7010000}"/>
    <cellStyle name="Normal 12 4 4" xfId="544" xr:uid="{00000000-0005-0000-0000-0000A8010000}"/>
    <cellStyle name="Normal 12 5" xfId="545" xr:uid="{00000000-0005-0000-0000-0000A9010000}"/>
    <cellStyle name="Normal 12 5 2" xfId="546" xr:uid="{00000000-0005-0000-0000-0000AA010000}"/>
    <cellStyle name="Normal 12 5 2 2" xfId="547" xr:uid="{00000000-0005-0000-0000-0000AB010000}"/>
    <cellStyle name="Normal 12 5 2 2 2" xfId="548" xr:uid="{00000000-0005-0000-0000-0000AC010000}"/>
    <cellStyle name="Normal 12 5 2 2 2 2" xfId="549" xr:uid="{00000000-0005-0000-0000-0000AD010000}"/>
    <cellStyle name="Normal 12 5 2 2 2 2 2" xfId="550" xr:uid="{00000000-0005-0000-0000-0000AE010000}"/>
    <cellStyle name="Normal 12 5 2 2 2 3" xfId="551" xr:uid="{00000000-0005-0000-0000-0000AF010000}"/>
    <cellStyle name="Normal 12 5 2 2 3" xfId="552" xr:uid="{00000000-0005-0000-0000-0000B0010000}"/>
    <cellStyle name="Normal 12 5 2 2 3 2" xfId="553" xr:uid="{00000000-0005-0000-0000-0000B1010000}"/>
    <cellStyle name="Normal 12 5 2 2 4" xfId="554" xr:uid="{00000000-0005-0000-0000-0000B2010000}"/>
    <cellStyle name="Normal 12 5 2 3" xfId="555" xr:uid="{00000000-0005-0000-0000-0000B3010000}"/>
    <cellStyle name="Normal 12 5 2 3 2" xfId="556" xr:uid="{00000000-0005-0000-0000-0000B4010000}"/>
    <cellStyle name="Normal 12 5 2 3 2 2" xfId="557" xr:uid="{00000000-0005-0000-0000-0000B5010000}"/>
    <cellStyle name="Normal 12 5 2 3 3" xfId="558" xr:uid="{00000000-0005-0000-0000-0000B6010000}"/>
    <cellStyle name="Normal 12 5 2 4" xfId="559" xr:uid="{00000000-0005-0000-0000-0000B7010000}"/>
    <cellStyle name="Normal 12 5 2 4 2" xfId="560" xr:uid="{00000000-0005-0000-0000-0000B8010000}"/>
    <cellStyle name="Normal 12 5 2 5" xfId="561" xr:uid="{00000000-0005-0000-0000-0000B9010000}"/>
    <cellStyle name="Normal 12 5 3" xfId="562" xr:uid="{00000000-0005-0000-0000-0000BA010000}"/>
    <cellStyle name="Normal 12 5 3 2" xfId="563" xr:uid="{00000000-0005-0000-0000-0000BB010000}"/>
    <cellStyle name="Normal 12 5 3 2 2" xfId="564" xr:uid="{00000000-0005-0000-0000-0000BC010000}"/>
    <cellStyle name="Normal 12 5 3 3" xfId="565" xr:uid="{00000000-0005-0000-0000-0000BD010000}"/>
    <cellStyle name="Normal 12 5 4" xfId="566" xr:uid="{00000000-0005-0000-0000-0000BE010000}"/>
    <cellStyle name="Normal 12 5 4 2" xfId="567" xr:uid="{00000000-0005-0000-0000-0000BF010000}"/>
    <cellStyle name="Normal 12 5 5" xfId="568" xr:uid="{00000000-0005-0000-0000-0000C0010000}"/>
    <cellStyle name="Normal 12 6" xfId="569" xr:uid="{00000000-0005-0000-0000-0000C1010000}"/>
    <cellStyle name="Normal 12 6 2" xfId="570" xr:uid="{00000000-0005-0000-0000-0000C2010000}"/>
    <cellStyle name="Normal 12 6 2 2" xfId="571" xr:uid="{00000000-0005-0000-0000-0000C3010000}"/>
    <cellStyle name="Normal 12 6 3" xfId="572" xr:uid="{00000000-0005-0000-0000-0000C4010000}"/>
    <cellStyle name="Normal 12 7" xfId="573" xr:uid="{00000000-0005-0000-0000-0000C5010000}"/>
    <cellStyle name="Normal 12 7 2" xfId="574" xr:uid="{00000000-0005-0000-0000-0000C6010000}"/>
    <cellStyle name="Normal 12 8" xfId="575" xr:uid="{00000000-0005-0000-0000-0000C7010000}"/>
    <cellStyle name="Normal 12_Max BUPA - Deferred Tax Workings" xfId="576" xr:uid="{00000000-0005-0000-0000-0000C8010000}"/>
    <cellStyle name="Normal 13" xfId="577" xr:uid="{00000000-0005-0000-0000-0000C9010000}"/>
    <cellStyle name="Normal 14" xfId="578" xr:uid="{00000000-0005-0000-0000-0000CA010000}"/>
    <cellStyle name="Normal 15" xfId="579" xr:uid="{00000000-0005-0000-0000-0000CB010000}"/>
    <cellStyle name="Normal 16" xfId="580" xr:uid="{00000000-0005-0000-0000-0000CC010000}"/>
    <cellStyle name="Normal 17" xfId="581" xr:uid="{00000000-0005-0000-0000-0000CD010000}"/>
    <cellStyle name="Normal 17 2" xfId="582" xr:uid="{00000000-0005-0000-0000-0000CE010000}"/>
    <cellStyle name="Normal 18" xfId="583" xr:uid="{00000000-0005-0000-0000-0000CF010000}"/>
    <cellStyle name="Normal 19" xfId="584" xr:uid="{00000000-0005-0000-0000-0000D0010000}"/>
    <cellStyle name="Normal 19 2" xfId="585" xr:uid="{00000000-0005-0000-0000-0000D1010000}"/>
    <cellStyle name="Normal 2" xfId="5" xr:uid="{00000000-0005-0000-0000-000032000000}"/>
    <cellStyle name="Normal 2 10" xfId="94" xr:uid="{00000000-0005-0000-0000-00008A000000}"/>
    <cellStyle name="Normal 2 10 2" xfId="588" xr:uid="{00000000-0005-0000-0000-0000D4010000}"/>
    <cellStyle name="Normal 2 10 2 2" xfId="589" xr:uid="{00000000-0005-0000-0000-0000D5010000}"/>
    <cellStyle name="Normal 2 10 2 2 2" xfId="590" xr:uid="{00000000-0005-0000-0000-0000D6010000}"/>
    <cellStyle name="Normal 2 10 2 3" xfId="591" xr:uid="{00000000-0005-0000-0000-0000D7010000}"/>
    <cellStyle name="Normal 2 10 3" xfId="592" xr:uid="{00000000-0005-0000-0000-0000D8010000}"/>
    <cellStyle name="Normal 2 10 3 2" xfId="593" xr:uid="{00000000-0005-0000-0000-0000D9010000}"/>
    <cellStyle name="Normal 2 10 4" xfId="594" xr:uid="{00000000-0005-0000-0000-0000DA010000}"/>
    <cellStyle name="Normal 2 10 5" xfId="587" xr:uid="{00000000-0005-0000-0000-0000D3010000}"/>
    <cellStyle name="Normal 2 11" xfId="595" xr:uid="{00000000-0005-0000-0000-0000DB010000}"/>
    <cellStyle name="Normal 2 11 2" xfId="596" xr:uid="{00000000-0005-0000-0000-0000DC010000}"/>
    <cellStyle name="Normal 2 11 2 2" xfId="597" xr:uid="{00000000-0005-0000-0000-0000DD010000}"/>
    <cellStyle name="Normal 2 11 2 2 2" xfId="598" xr:uid="{00000000-0005-0000-0000-0000DE010000}"/>
    <cellStyle name="Normal 2 11 2 3" xfId="599" xr:uid="{00000000-0005-0000-0000-0000DF010000}"/>
    <cellStyle name="Normal 2 11 3" xfId="600" xr:uid="{00000000-0005-0000-0000-0000E0010000}"/>
    <cellStyle name="Normal 2 11 3 2" xfId="601" xr:uid="{00000000-0005-0000-0000-0000E1010000}"/>
    <cellStyle name="Normal 2 11 4" xfId="602" xr:uid="{00000000-0005-0000-0000-0000E2010000}"/>
    <cellStyle name="Normal 2 12" xfId="603" xr:uid="{00000000-0005-0000-0000-0000E3010000}"/>
    <cellStyle name="Normal 2 12 2" xfId="604" xr:uid="{00000000-0005-0000-0000-0000E4010000}"/>
    <cellStyle name="Normal 2 12 2 2" xfId="605" xr:uid="{00000000-0005-0000-0000-0000E5010000}"/>
    <cellStyle name="Normal 2 12 2 2 2" xfId="606" xr:uid="{00000000-0005-0000-0000-0000E6010000}"/>
    <cellStyle name="Normal 2 12 2 3" xfId="607" xr:uid="{00000000-0005-0000-0000-0000E7010000}"/>
    <cellStyle name="Normal 2 12 3" xfId="608" xr:uid="{00000000-0005-0000-0000-0000E8010000}"/>
    <cellStyle name="Normal 2 12 3 2" xfId="609" xr:uid="{00000000-0005-0000-0000-0000E9010000}"/>
    <cellStyle name="Normal 2 12 4" xfId="610" xr:uid="{00000000-0005-0000-0000-0000EA010000}"/>
    <cellStyle name="Normal 2 13" xfId="611" xr:uid="{00000000-0005-0000-0000-0000EB010000}"/>
    <cellStyle name="Normal 2 13 2" xfId="612" xr:uid="{00000000-0005-0000-0000-0000EC010000}"/>
    <cellStyle name="Normal 2 13 2 2" xfId="613" xr:uid="{00000000-0005-0000-0000-0000ED010000}"/>
    <cellStyle name="Normal 2 13 2 2 2" xfId="614" xr:uid="{00000000-0005-0000-0000-0000EE010000}"/>
    <cellStyle name="Normal 2 13 2 3" xfId="615" xr:uid="{00000000-0005-0000-0000-0000EF010000}"/>
    <cellStyle name="Normal 2 13 3" xfId="616" xr:uid="{00000000-0005-0000-0000-0000F0010000}"/>
    <cellStyle name="Normal 2 13 3 2" xfId="617" xr:uid="{00000000-0005-0000-0000-0000F1010000}"/>
    <cellStyle name="Normal 2 13 4" xfId="618" xr:uid="{00000000-0005-0000-0000-0000F2010000}"/>
    <cellStyle name="Normal 2 14" xfId="619" xr:uid="{00000000-0005-0000-0000-0000F3010000}"/>
    <cellStyle name="Normal 2 14 2" xfId="620" xr:uid="{00000000-0005-0000-0000-0000F4010000}"/>
    <cellStyle name="Normal 2 14 2 2" xfId="621" xr:uid="{00000000-0005-0000-0000-0000F5010000}"/>
    <cellStyle name="Normal 2 14 2 2 2" xfId="622" xr:uid="{00000000-0005-0000-0000-0000F6010000}"/>
    <cellStyle name="Normal 2 14 2 3" xfId="623" xr:uid="{00000000-0005-0000-0000-0000F7010000}"/>
    <cellStyle name="Normal 2 14 3" xfId="624" xr:uid="{00000000-0005-0000-0000-0000F8010000}"/>
    <cellStyle name="Normal 2 14 3 2" xfId="625" xr:uid="{00000000-0005-0000-0000-0000F9010000}"/>
    <cellStyle name="Normal 2 14 4" xfId="626" xr:uid="{00000000-0005-0000-0000-0000FA010000}"/>
    <cellStyle name="Normal 2 15" xfId="627" xr:uid="{00000000-0005-0000-0000-0000FB010000}"/>
    <cellStyle name="Normal 2 15 2" xfId="628" xr:uid="{00000000-0005-0000-0000-0000FC010000}"/>
    <cellStyle name="Normal 2 15 2 2" xfId="629" xr:uid="{00000000-0005-0000-0000-0000FD010000}"/>
    <cellStyle name="Normal 2 15 2 2 2" xfId="630" xr:uid="{00000000-0005-0000-0000-0000FE010000}"/>
    <cellStyle name="Normal 2 15 2 3" xfId="631" xr:uid="{00000000-0005-0000-0000-0000FF010000}"/>
    <cellStyle name="Normal 2 15 3" xfId="632" xr:uid="{00000000-0005-0000-0000-000000020000}"/>
    <cellStyle name="Normal 2 15 3 2" xfId="633" xr:uid="{00000000-0005-0000-0000-000001020000}"/>
    <cellStyle name="Normal 2 15 4" xfId="634" xr:uid="{00000000-0005-0000-0000-000002020000}"/>
    <cellStyle name="Normal 2 16" xfId="635" xr:uid="{00000000-0005-0000-0000-000003020000}"/>
    <cellStyle name="Normal 2 16 2" xfId="636" xr:uid="{00000000-0005-0000-0000-000004020000}"/>
    <cellStyle name="Normal 2 16 2 2" xfId="637" xr:uid="{00000000-0005-0000-0000-000005020000}"/>
    <cellStyle name="Normal 2 16 2 2 2" xfId="638" xr:uid="{00000000-0005-0000-0000-000006020000}"/>
    <cellStyle name="Normal 2 16 2 3" xfId="639" xr:uid="{00000000-0005-0000-0000-000007020000}"/>
    <cellStyle name="Normal 2 16 3" xfId="640" xr:uid="{00000000-0005-0000-0000-000008020000}"/>
    <cellStyle name="Normal 2 16 3 2" xfId="641" xr:uid="{00000000-0005-0000-0000-000009020000}"/>
    <cellStyle name="Normal 2 16 4" xfId="642" xr:uid="{00000000-0005-0000-0000-00000A020000}"/>
    <cellStyle name="Normal 2 17" xfId="643" xr:uid="{00000000-0005-0000-0000-00000B020000}"/>
    <cellStyle name="Normal 2 17 2" xfId="644" xr:uid="{00000000-0005-0000-0000-00000C020000}"/>
    <cellStyle name="Normal 2 17 2 2" xfId="645" xr:uid="{00000000-0005-0000-0000-00000D020000}"/>
    <cellStyle name="Normal 2 17 2 2 2" xfId="646" xr:uid="{00000000-0005-0000-0000-00000E020000}"/>
    <cellStyle name="Normal 2 17 2 3" xfId="647" xr:uid="{00000000-0005-0000-0000-00000F020000}"/>
    <cellStyle name="Normal 2 17 3" xfId="648" xr:uid="{00000000-0005-0000-0000-000010020000}"/>
    <cellStyle name="Normal 2 17 3 2" xfId="649" xr:uid="{00000000-0005-0000-0000-000011020000}"/>
    <cellStyle name="Normal 2 17 4" xfId="650" xr:uid="{00000000-0005-0000-0000-000012020000}"/>
    <cellStyle name="Normal 2 18" xfId="651" xr:uid="{00000000-0005-0000-0000-000013020000}"/>
    <cellStyle name="Normal 2 18 2" xfId="652" xr:uid="{00000000-0005-0000-0000-000014020000}"/>
    <cellStyle name="Normal 2 18 2 2" xfId="653" xr:uid="{00000000-0005-0000-0000-000015020000}"/>
    <cellStyle name="Normal 2 18 2 2 2" xfId="654" xr:uid="{00000000-0005-0000-0000-000016020000}"/>
    <cellStyle name="Normal 2 18 2 3" xfId="655" xr:uid="{00000000-0005-0000-0000-000017020000}"/>
    <cellStyle name="Normal 2 18 3" xfId="656" xr:uid="{00000000-0005-0000-0000-000018020000}"/>
    <cellStyle name="Normal 2 18 3 2" xfId="657" xr:uid="{00000000-0005-0000-0000-000019020000}"/>
    <cellStyle name="Normal 2 18 4" xfId="658" xr:uid="{00000000-0005-0000-0000-00001A020000}"/>
    <cellStyle name="Normal 2 19" xfId="659" xr:uid="{00000000-0005-0000-0000-00001B020000}"/>
    <cellStyle name="Normal 2 19 2" xfId="660" xr:uid="{00000000-0005-0000-0000-00001C020000}"/>
    <cellStyle name="Normal 2 19 2 2" xfId="661" xr:uid="{00000000-0005-0000-0000-00001D020000}"/>
    <cellStyle name="Normal 2 19 2 2 2" xfId="662" xr:uid="{00000000-0005-0000-0000-00001E020000}"/>
    <cellStyle name="Normal 2 19 2 3" xfId="663" xr:uid="{00000000-0005-0000-0000-00001F020000}"/>
    <cellStyle name="Normal 2 19 3" xfId="664" xr:uid="{00000000-0005-0000-0000-000020020000}"/>
    <cellStyle name="Normal 2 19 3 2" xfId="665" xr:uid="{00000000-0005-0000-0000-000021020000}"/>
    <cellStyle name="Normal 2 19 4" xfId="666" xr:uid="{00000000-0005-0000-0000-000022020000}"/>
    <cellStyle name="Normal 2 2" xfId="8" xr:uid="{00000000-0005-0000-0000-000003000000}"/>
    <cellStyle name="Normal 2 2 10" xfId="667" xr:uid="{00000000-0005-0000-0000-000024020000}"/>
    <cellStyle name="Normal 2 2 11" xfId="668" xr:uid="{00000000-0005-0000-0000-000025020000}"/>
    <cellStyle name="Normal 2 2 12" xfId="669" xr:uid="{00000000-0005-0000-0000-000026020000}"/>
    <cellStyle name="Normal 2 2 13" xfId="670" xr:uid="{00000000-0005-0000-0000-000027020000}"/>
    <cellStyle name="Normal 2 2 14" xfId="671" xr:uid="{00000000-0005-0000-0000-000028020000}"/>
    <cellStyle name="Normal 2 2 15" xfId="672" xr:uid="{00000000-0005-0000-0000-000029020000}"/>
    <cellStyle name="Normal 2 2 16" xfId="673" xr:uid="{00000000-0005-0000-0000-00002A020000}"/>
    <cellStyle name="Normal 2 2 17" xfId="674" xr:uid="{00000000-0005-0000-0000-00002B020000}"/>
    <cellStyle name="Normal 2 2 18" xfId="675" xr:uid="{00000000-0005-0000-0000-00002C020000}"/>
    <cellStyle name="Normal 2 2 19" xfId="676" xr:uid="{00000000-0005-0000-0000-00002D020000}"/>
    <cellStyle name="Normal 2 2 2" xfId="95" xr:uid="{00000000-0005-0000-0000-00008B000000}"/>
    <cellStyle name="Normal 2 2 2 10" xfId="678" xr:uid="{00000000-0005-0000-0000-00002F020000}"/>
    <cellStyle name="Normal 2 2 2 11" xfId="679" xr:uid="{00000000-0005-0000-0000-000030020000}"/>
    <cellStyle name="Normal 2 2 2 12" xfId="680" xr:uid="{00000000-0005-0000-0000-000031020000}"/>
    <cellStyle name="Normal 2 2 2 13" xfId="681" xr:uid="{00000000-0005-0000-0000-000032020000}"/>
    <cellStyle name="Normal 2 2 2 14" xfId="682" xr:uid="{00000000-0005-0000-0000-000033020000}"/>
    <cellStyle name="Normal 2 2 2 15" xfId="683" xr:uid="{00000000-0005-0000-0000-000034020000}"/>
    <cellStyle name="Normal 2 2 2 16" xfId="684" xr:uid="{00000000-0005-0000-0000-000035020000}"/>
    <cellStyle name="Normal 2 2 2 17" xfId="685" xr:uid="{00000000-0005-0000-0000-000036020000}"/>
    <cellStyle name="Normal 2 2 2 18" xfId="686" xr:uid="{00000000-0005-0000-0000-000037020000}"/>
    <cellStyle name="Normal 2 2 2 19" xfId="687" xr:uid="{00000000-0005-0000-0000-000038020000}"/>
    <cellStyle name="Normal 2 2 2 2" xfId="688" xr:uid="{00000000-0005-0000-0000-000039020000}"/>
    <cellStyle name="Normal 2 2 2 2 2" xfId="689" xr:uid="{00000000-0005-0000-0000-00003A020000}"/>
    <cellStyle name="Normal 2 2 2 2 2 2" xfId="690" xr:uid="{00000000-0005-0000-0000-00003B020000}"/>
    <cellStyle name="Normal 2 2 2 2 3" xfId="691" xr:uid="{00000000-0005-0000-0000-00003C020000}"/>
    <cellStyle name="Normal 2 2 2 2 4" xfId="692" xr:uid="{00000000-0005-0000-0000-00003D020000}"/>
    <cellStyle name="Normal 2 2 2 2 5" xfId="693" xr:uid="{00000000-0005-0000-0000-00003E020000}"/>
    <cellStyle name="Normal 2 2 2 2 6" xfId="694" xr:uid="{00000000-0005-0000-0000-00003F020000}"/>
    <cellStyle name="Normal 2 2 2 20" xfId="695" xr:uid="{00000000-0005-0000-0000-000040020000}"/>
    <cellStyle name="Normal 2 2 2 21" xfId="696" xr:uid="{00000000-0005-0000-0000-000041020000}"/>
    <cellStyle name="Normal 2 2 2 21 2" xfId="697" xr:uid="{00000000-0005-0000-0000-000042020000}"/>
    <cellStyle name="Normal 2 2 2 21 3" xfId="698" xr:uid="{00000000-0005-0000-0000-000043020000}"/>
    <cellStyle name="Normal 2 2 2 21 3 2" xfId="699" xr:uid="{00000000-0005-0000-0000-000044020000}"/>
    <cellStyle name="Normal 2 2 2 21 4" xfId="700" xr:uid="{00000000-0005-0000-0000-000045020000}"/>
    <cellStyle name="Normal 2 2 2 22" xfId="701" xr:uid="{00000000-0005-0000-0000-000046020000}"/>
    <cellStyle name="Normal 2 2 2 23" xfId="702" xr:uid="{00000000-0005-0000-0000-000047020000}"/>
    <cellStyle name="Normal 2 2 2 24" xfId="703" xr:uid="{00000000-0005-0000-0000-000048020000}"/>
    <cellStyle name="Normal 2 2 2 25" xfId="677" xr:uid="{00000000-0005-0000-0000-00002E020000}"/>
    <cellStyle name="Normal 2 2 2 3" xfId="704" xr:uid="{00000000-0005-0000-0000-000049020000}"/>
    <cellStyle name="Normal 2 2 2 4" xfId="705" xr:uid="{00000000-0005-0000-0000-00004A020000}"/>
    <cellStyle name="Normal 2 2 2 5" xfId="706" xr:uid="{00000000-0005-0000-0000-00004B020000}"/>
    <cellStyle name="Normal 2 2 2 6" xfId="707" xr:uid="{00000000-0005-0000-0000-00004C020000}"/>
    <cellStyle name="Normal 2 2 2 7" xfId="708" xr:uid="{00000000-0005-0000-0000-00004D020000}"/>
    <cellStyle name="Normal 2 2 2 8" xfId="709" xr:uid="{00000000-0005-0000-0000-00004E020000}"/>
    <cellStyle name="Normal 2 2 2 9" xfId="710" xr:uid="{00000000-0005-0000-0000-00004F020000}"/>
    <cellStyle name="Normal 2 2 20" xfId="711" xr:uid="{00000000-0005-0000-0000-000050020000}"/>
    <cellStyle name="Normal 2 2 21" xfId="712" xr:uid="{00000000-0005-0000-0000-000051020000}"/>
    <cellStyle name="Normal 2 2 21 2" xfId="713" xr:uid="{00000000-0005-0000-0000-000052020000}"/>
    <cellStyle name="Normal 2 2 21 2 2" xfId="714" xr:uid="{00000000-0005-0000-0000-000053020000}"/>
    <cellStyle name="Normal 2 2 21 2 2 2" xfId="715" xr:uid="{00000000-0005-0000-0000-000054020000}"/>
    <cellStyle name="Normal 2 2 21 2 3" xfId="716" xr:uid="{00000000-0005-0000-0000-000055020000}"/>
    <cellStyle name="Normal 2 2 22" xfId="717" xr:uid="{00000000-0005-0000-0000-000056020000}"/>
    <cellStyle name="Normal 2 2 22 2" xfId="718" xr:uid="{00000000-0005-0000-0000-000057020000}"/>
    <cellStyle name="Normal 2 2 22 2 2" xfId="719" xr:uid="{00000000-0005-0000-0000-000058020000}"/>
    <cellStyle name="Normal 2 2 22 3" xfId="720" xr:uid="{00000000-0005-0000-0000-000059020000}"/>
    <cellStyle name="Normal 2 2 23" xfId="721" xr:uid="{00000000-0005-0000-0000-00005A020000}"/>
    <cellStyle name="Normal 2 2 23 2" xfId="722" xr:uid="{00000000-0005-0000-0000-00005B020000}"/>
    <cellStyle name="Normal 2 2 23 2 2" xfId="723" xr:uid="{00000000-0005-0000-0000-00005C020000}"/>
    <cellStyle name="Normal 2 2 23 3" xfId="724" xr:uid="{00000000-0005-0000-0000-00005D020000}"/>
    <cellStyle name="Normal 2 2 24" xfId="725" xr:uid="{00000000-0005-0000-0000-00005E020000}"/>
    <cellStyle name="Normal 2 2 24 2" xfId="726" xr:uid="{00000000-0005-0000-0000-00005F020000}"/>
    <cellStyle name="Normal 2 2 24 2 2" xfId="727" xr:uid="{00000000-0005-0000-0000-000060020000}"/>
    <cellStyle name="Normal 2 2 24 3" xfId="728" xr:uid="{00000000-0005-0000-0000-000061020000}"/>
    <cellStyle name="Normal 2 2 25" xfId="729" xr:uid="{00000000-0005-0000-0000-000062020000}"/>
    <cellStyle name="Normal 2 2 26" xfId="730" xr:uid="{00000000-0005-0000-0000-000063020000}"/>
    <cellStyle name="Normal 2 2 27" xfId="731" xr:uid="{00000000-0005-0000-0000-000064020000}"/>
    <cellStyle name="Normal 2 2 28" xfId="732" xr:uid="{00000000-0005-0000-0000-000065020000}"/>
    <cellStyle name="Normal 2 2 28 2" xfId="733" xr:uid="{00000000-0005-0000-0000-000066020000}"/>
    <cellStyle name="Normal 2 2 29" xfId="734" xr:uid="{00000000-0005-0000-0000-000067020000}"/>
    <cellStyle name="Normal 2 2 3" xfId="735" xr:uid="{00000000-0005-0000-0000-000068020000}"/>
    <cellStyle name="Normal 2 2 3 2" xfId="736" xr:uid="{00000000-0005-0000-0000-000069020000}"/>
    <cellStyle name="Normal 2 2 3 3" xfId="737" xr:uid="{00000000-0005-0000-0000-00006A020000}"/>
    <cellStyle name="Normal 2 2 4" xfId="738" xr:uid="{00000000-0005-0000-0000-00006B020000}"/>
    <cellStyle name="Normal 2 2 5" xfId="739" xr:uid="{00000000-0005-0000-0000-00006C020000}"/>
    <cellStyle name="Normal 2 2 6" xfId="740" xr:uid="{00000000-0005-0000-0000-00006D020000}"/>
    <cellStyle name="Normal 2 2 7" xfId="741" xr:uid="{00000000-0005-0000-0000-00006E020000}"/>
    <cellStyle name="Normal 2 2 8" xfId="742" xr:uid="{00000000-0005-0000-0000-00006F020000}"/>
    <cellStyle name="Normal 2 2 9" xfId="743" xr:uid="{00000000-0005-0000-0000-000070020000}"/>
    <cellStyle name="Normal 2 2_Max BUPA - Deferred Tax Workings" xfId="744" xr:uid="{00000000-0005-0000-0000-000071020000}"/>
    <cellStyle name="Normal 2 20" xfId="745" xr:uid="{00000000-0005-0000-0000-000072020000}"/>
    <cellStyle name="Normal 2 20 2" xfId="746" xr:uid="{00000000-0005-0000-0000-000073020000}"/>
    <cellStyle name="Normal 2 20 2 2" xfId="747" xr:uid="{00000000-0005-0000-0000-000074020000}"/>
    <cellStyle name="Normal 2 20 2 2 2" xfId="748" xr:uid="{00000000-0005-0000-0000-000075020000}"/>
    <cellStyle name="Normal 2 20 2 3" xfId="749" xr:uid="{00000000-0005-0000-0000-000076020000}"/>
    <cellStyle name="Normal 2 20 3" xfId="750" xr:uid="{00000000-0005-0000-0000-000077020000}"/>
    <cellStyle name="Normal 2 20 3 2" xfId="751" xr:uid="{00000000-0005-0000-0000-000078020000}"/>
    <cellStyle name="Normal 2 20 4" xfId="752" xr:uid="{00000000-0005-0000-0000-000079020000}"/>
    <cellStyle name="Normal 2 21" xfId="753" xr:uid="{00000000-0005-0000-0000-00007A020000}"/>
    <cellStyle name="Normal 2 21 2" xfId="754" xr:uid="{00000000-0005-0000-0000-00007B020000}"/>
    <cellStyle name="Normal 2 21 2 2" xfId="755" xr:uid="{00000000-0005-0000-0000-00007C020000}"/>
    <cellStyle name="Normal 2 21 2 2 2" xfId="756" xr:uid="{00000000-0005-0000-0000-00007D020000}"/>
    <cellStyle name="Normal 2 21 2 3" xfId="757" xr:uid="{00000000-0005-0000-0000-00007E020000}"/>
    <cellStyle name="Normal 2 21 3" xfId="758" xr:uid="{00000000-0005-0000-0000-00007F020000}"/>
    <cellStyle name="Normal 2 21 3 2" xfId="759" xr:uid="{00000000-0005-0000-0000-000080020000}"/>
    <cellStyle name="Normal 2 21 4" xfId="760" xr:uid="{00000000-0005-0000-0000-000081020000}"/>
    <cellStyle name="Normal 2 22" xfId="761" xr:uid="{00000000-0005-0000-0000-000082020000}"/>
    <cellStyle name="Normal 2 22 2" xfId="762" xr:uid="{00000000-0005-0000-0000-000083020000}"/>
    <cellStyle name="Normal 2 22 2 2" xfId="763" xr:uid="{00000000-0005-0000-0000-000084020000}"/>
    <cellStyle name="Normal 2 22 2 2 2" xfId="764" xr:uid="{00000000-0005-0000-0000-000085020000}"/>
    <cellStyle name="Normal 2 22 2 3" xfId="765" xr:uid="{00000000-0005-0000-0000-000086020000}"/>
    <cellStyle name="Normal 2 22 3" xfId="766" xr:uid="{00000000-0005-0000-0000-000087020000}"/>
    <cellStyle name="Normal 2 22 3 2" xfId="767" xr:uid="{00000000-0005-0000-0000-000088020000}"/>
    <cellStyle name="Normal 2 22 4" xfId="768" xr:uid="{00000000-0005-0000-0000-000089020000}"/>
    <cellStyle name="Normal 2 23" xfId="769" xr:uid="{00000000-0005-0000-0000-00008A020000}"/>
    <cellStyle name="Normal 2 23 2" xfId="770" xr:uid="{00000000-0005-0000-0000-00008B020000}"/>
    <cellStyle name="Normal 2 23 2 2" xfId="771" xr:uid="{00000000-0005-0000-0000-00008C020000}"/>
    <cellStyle name="Normal 2 23 2 2 2" xfId="772" xr:uid="{00000000-0005-0000-0000-00008D020000}"/>
    <cellStyle name="Normal 2 23 2 3" xfId="773" xr:uid="{00000000-0005-0000-0000-00008E020000}"/>
    <cellStyle name="Normal 2 23 3" xfId="774" xr:uid="{00000000-0005-0000-0000-00008F020000}"/>
    <cellStyle name="Normal 2 23 3 2" xfId="775" xr:uid="{00000000-0005-0000-0000-000090020000}"/>
    <cellStyle name="Normal 2 23 4" xfId="776" xr:uid="{00000000-0005-0000-0000-000091020000}"/>
    <cellStyle name="Normal 2 24" xfId="777" xr:uid="{00000000-0005-0000-0000-000092020000}"/>
    <cellStyle name="Normal 2 24 2" xfId="778" xr:uid="{00000000-0005-0000-0000-000093020000}"/>
    <cellStyle name="Normal 2 24 2 2" xfId="779" xr:uid="{00000000-0005-0000-0000-000094020000}"/>
    <cellStyle name="Normal 2 24 2 2 2" xfId="780" xr:uid="{00000000-0005-0000-0000-000095020000}"/>
    <cellStyle name="Normal 2 24 2 3" xfId="781" xr:uid="{00000000-0005-0000-0000-000096020000}"/>
    <cellStyle name="Normal 2 24 3" xfId="782" xr:uid="{00000000-0005-0000-0000-000097020000}"/>
    <cellStyle name="Normal 2 24 3 2" xfId="783" xr:uid="{00000000-0005-0000-0000-000098020000}"/>
    <cellStyle name="Normal 2 24 4" xfId="784" xr:uid="{00000000-0005-0000-0000-000099020000}"/>
    <cellStyle name="Normal 2 25" xfId="785" xr:uid="{00000000-0005-0000-0000-00009A020000}"/>
    <cellStyle name="Normal 2 26" xfId="786" xr:uid="{00000000-0005-0000-0000-00009B020000}"/>
    <cellStyle name="Normal 2 27" xfId="787" xr:uid="{00000000-0005-0000-0000-00009C020000}"/>
    <cellStyle name="Normal 2 28" xfId="788" xr:uid="{00000000-0005-0000-0000-00009D020000}"/>
    <cellStyle name="Normal 2 29" xfId="789" xr:uid="{00000000-0005-0000-0000-00009E020000}"/>
    <cellStyle name="Normal 2 3" xfId="96" xr:uid="{00000000-0005-0000-0000-00008C000000}"/>
    <cellStyle name="Normal 2 3 2" xfId="97" xr:uid="{00000000-0005-0000-0000-00008D000000}"/>
    <cellStyle name="Normal 2 3 2 2" xfId="792" xr:uid="{00000000-0005-0000-0000-0000A1020000}"/>
    <cellStyle name="Normal 2 3 2 2 2" xfId="793" xr:uid="{00000000-0005-0000-0000-0000A2020000}"/>
    <cellStyle name="Normal 2 3 2 3" xfId="794" xr:uid="{00000000-0005-0000-0000-0000A3020000}"/>
    <cellStyle name="Normal 2 3 2 4" xfId="791" xr:uid="{00000000-0005-0000-0000-0000A0020000}"/>
    <cellStyle name="Normal 2 3 3" xfId="795" xr:uid="{00000000-0005-0000-0000-0000A4020000}"/>
    <cellStyle name="Normal 2 3 3 2" xfId="796" xr:uid="{00000000-0005-0000-0000-0000A5020000}"/>
    <cellStyle name="Normal 2 3 3 2 2" xfId="797" xr:uid="{00000000-0005-0000-0000-0000A6020000}"/>
    <cellStyle name="Normal 2 3 3 3" xfId="798" xr:uid="{00000000-0005-0000-0000-0000A7020000}"/>
    <cellStyle name="Normal 2 3 4" xfId="799" xr:uid="{00000000-0005-0000-0000-0000A8020000}"/>
    <cellStyle name="Normal 2 3 4 2" xfId="800" xr:uid="{00000000-0005-0000-0000-0000A9020000}"/>
    <cellStyle name="Normal 2 3 4 2 2" xfId="801" xr:uid="{00000000-0005-0000-0000-0000AA020000}"/>
    <cellStyle name="Normal 2 3 4 3" xfId="802" xr:uid="{00000000-0005-0000-0000-0000AB020000}"/>
    <cellStyle name="Normal 2 3 5" xfId="790" xr:uid="{00000000-0005-0000-0000-00009F020000}"/>
    <cellStyle name="Normal 2 30" xfId="803" xr:uid="{00000000-0005-0000-0000-0000AC020000}"/>
    <cellStyle name="Normal 2 31" xfId="804" xr:uid="{00000000-0005-0000-0000-0000AD020000}"/>
    <cellStyle name="Normal 2 32" xfId="586" xr:uid="{00000000-0005-0000-0000-0000D2010000}"/>
    <cellStyle name="Normal 2 4" xfId="98" xr:uid="{00000000-0005-0000-0000-00008E000000}"/>
    <cellStyle name="Normal 2 4 2" xfId="806" xr:uid="{00000000-0005-0000-0000-0000AF020000}"/>
    <cellStyle name="Normal 2 4 2 2" xfId="807" xr:uid="{00000000-0005-0000-0000-0000B0020000}"/>
    <cellStyle name="Normal 2 4 2 2 2" xfId="808" xr:uid="{00000000-0005-0000-0000-0000B1020000}"/>
    <cellStyle name="Normal 2 4 2 3" xfId="809" xr:uid="{00000000-0005-0000-0000-0000B2020000}"/>
    <cellStyle name="Normal 2 4 3" xfId="810" xr:uid="{00000000-0005-0000-0000-0000B3020000}"/>
    <cellStyle name="Normal 2 4 3 2" xfId="811" xr:uid="{00000000-0005-0000-0000-0000B4020000}"/>
    <cellStyle name="Normal 2 4 4" xfId="812" xr:uid="{00000000-0005-0000-0000-0000B5020000}"/>
    <cellStyle name="Normal 2 4 5" xfId="805" xr:uid="{00000000-0005-0000-0000-0000AE020000}"/>
    <cellStyle name="Normal 2 5" xfId="99" xr:uid="{00000000-0005-0000-0000-00008F000000}"/>
    <cellStyle name="Normal 2 5 2" xfId="813" xr:uid="{00000000-0005-0000-0000-0000B6020000}"/>
    <cellStyle name="Normal 2 6" xfId="100" xr:uid="{00000000-0005-0000-0000-000090000000}"/>
    <cellStyle name="Normal 2 6 2" xfId="815" xr:uid="{00000000-0005-0000-0000-0000B8020000}"/>
    <cellStyle name="Normal 2 6 2 2" xfId="816" xr:uid="{00000000-0005-0000-0000-0000B9020000}"/>
    <cellStyle name="Normal 2 6 2 2 2" xfId="817" xr:uid="{00000000-0005-0000-0000-0000BA020000}"/>
    <cellStyle name="Normal 2 6 2 3" xfId="818" xr:uid="{00000000-0005-0000-0000-0000BB020000}"/>
    <cellStyle name="Normal 2 6 3" xfId="819" xr:uid="{00000000-0005-0000-0000-0000BC020000}"/>
    <cellStyle name="Normal 2 6 3 2" xfId="820" xr:uid="{00000000-0005-0000-0000-0000BD020000}"/>
    <cellStyle name="Normal 2 6 4" xfId="821" xr:uid="{00000000-0005-0000-0000-0000BE020000}"/>
    <cellStyle name="Normal 2 6 5" xfId="814" xr:uid="{00000000-0005-0000-0000-0000B7020000}"/>
    <cellStyle name="Normal 2 7" xfId="101" xr:uid="{00000000-0005-0000-0000-000091000000}"/>
    <cellStyle name="Normal 2 7 2" xfId="823" xr:uid="{00000000-0005-0000-0000-0000C0020000}"/>
    <cellStyle name="Normal 2 7 2 2" xfId="824" xr:uid="{00000000-0005-0000-0000-0000C1020000}"/>
    <cellStyle name="Normal 2 7 2 2 2" xfId="825" xr:uid="{00000000-0005-0000-0000-0000C2020000}"/>
    <cellStyle name="Normal 2 7 2 3" xfId="826" xr:uid="{00000000-0005-0000-0000-0000C3020000}"/>
    <cellStyle name="Normal 2 7 3" xfId="827" xr:uid="{00000000-0005-0000-0000-0000C4020000}"/>
    <cellStyle name="Normal 2 7 3 2" xfId="828" xr:uid="{00000000-0005-0000-0000-0000C5020000}"/>
    <cellStyle name="Normal 2 7 4" xfId="829" xr:uid="{00000000-0005-0000-0000-0000C6020000}"/>
    <cellStyle name="Normal 2 7 5" xfId="822" xr:uid="{00000000-0005-0000-0000-0000BF020000}"/>
    <cellStyle name="Normal 2 8" xfId="102" xr:uid="{00000000-0005-0000-0000-000092000000}"/>
    <cellStyle name="Normal 2 8 2" xfId="831" xr:uid="{00000000-0005-0000-0000-0000C8020000}"/>
    <cellStyle name="Normal 2 8 2 2" xfId="832" xr:uid="{00000000-0005-0000-0000-0000C9020000}"/>
    <cellStyle name="Normal 2 8 2 2 2" xfId="833" xr:uid="{00000000-0005-0000-0000-0000CA020000}"/>
    <cellStyle name="Normal 2 8 2 3" xfId="834" xr:uid="{00000000-0005-0000-0000-0000CB020000}"/>
    <cellStyle name="Normal 2 8 3" xfId="835" xr:uid="{00000000-0005-0000-0000-0000CC020000}"/>
    <cellStyle name="Normal 2 8 3 2" xfId="836" xr:uid="{00000000-0005-0000-0000-0000CD020000}"/>
    <cellStyle name="Normal 2 8 4" xfId="837" xr:uid="{00000000-0005-0000-0000-0000CE020000}"/>
    <cellStyle name="Normal 2 8 5" xfId="830" xr:uid="{00000000-0005-0000-0000-0000C7020000}"/>
    <cellStyle name="Normal 2 9" xfId="103" xr:uid="{00000000-0005-0000-0000-000093000000}"/>
    <cellStyle name="Normal 2 9 2" xfId="839" xr:uid="{00000000-0005-0000-0000-0000D0020000}"/>
    <cellStyle name="Normal 2 9 2 2" xfId="840" xr:uid="{00000000-0005-0000-0000-0000D1020000}"/>
    <cellStyle name="Normal 2 9 2 2 2" xfId="841" xr:uid="{00000000-0005-0000-0000-0000D2020000}"/>
    <cellStyle name="Normal 2 9 2 3" xfId="842" xr:uid="{00000000-0005-0000-0000-0000D3020000}"/>
    <cellStyle name="Normal 2 9 3" xfId="843" xr:uid="{00000000-0005-0000-0000-0000D4020000}"/>
    <cellStyle name="Normal 2 9 3 2" xfId="844" xr:uid="{00000000-0005-0000-0000-0000D5020000}"/>
    <cellStyle name="Normal 2 9 4" xfId="845" xr:uid="{00000000-0005-0000-0000-0000D6020000}"/>
    <cellStyle name="Normal 2 9 5" xfId="838" xr:uid="{00000000-0005-0000-0000-0000CF020000}"/>
    <cellStyle name="Normal 2_Addtional disclosures" xfId="846" xr:uid="{00000000-0005-0000-0000-0000D7020000}"/>
    <cellStyle name="Normal 20" xfId="847" xr:uid="{00000000-0005-0000-0000-0000D8020000}"/>
    <cellStyle name="Normal 21" xfId="848" xr:uid="{00000000-0005-0000-0000-0000D9020000}"/>
    <cellStyle name="Normal 21 2" xfId="849" xr:uid="{00000000-0005-0000-0000-0000DA020000}"/>
    <cellStyle name="Normal 21 2 2" xfId="850" xr:uid="{00000000-0005-0000-0000-0000DB020000}"/>
    <cellStyle name="Normal 21 2 2 2" xfId="851" xr:uid="{00000000-0005-0000-0000-0000DC020000}"/>
    <cellStyle name="Normal 21 2 3" xfId="852" xr:uid="{00000000-0005-0000-0000-0000DD020000}"/>
    <cellStyle name="Normal 21 3" xfId="853" xr:uid="{00000000-0005-0000-0000-0000DE020000}"/>
    <cellStyle name="Normal 21 3 2" xfId="854" xr:uid="{00000000-0005-0000-0000-0000DF020000}"/>
    <cellStyle name="Normal 21 4" xfId="855" xr:uid="{00000000-0005-0000-0000-0000E0020000}"/>
    <cellStyle name="Normal 22" xfId="856" xr:uid="{00000000-0005-0000-0000-0000E1020000}"/>
    <cellStyle name="Normal 22 2" xfId="857" xr:uid="{00000000-0005-0000-0000-0000E2020000}"/>
    <cellStyle name="Normal 22 2 2" xfId="858" xr:uid="{00000000-0005-0000-0000-0000E3020000}"/>
    <cellStyle name="Normal 22 2 2 2" xfId="859" xr:uid="{00000000-0005-0000-0000-0000E4020000}"/>
    <cellStyle name="Normal 22 2 3" xfId="860" xr:uid="{00000000-0005-0000-0000-0000E5020000}"/>
    <cellStyle name="Normal 22 3" xfId="861" xr:uid="{00000000-0005-0000-0000-0000E6020000}"/>
    <cellStyle name="Normal 22 3 2" xfId="862" xr:uid="{00000000-0005-0000-0000-0000E7020000}"/>
    <cellStyle name="Normal 22 4" xfId="863" xr:uid="{00000000-0005-0000-0000-0000E8020000}"/>
    <cellStyle name="Normal 23" xfId="864" xr:uid="{00000000-0005-0000-0000-0000E9020000}"/>
    <cellStyle name="Normal 23 2" xfId="865" xr:uid="{00000000-0005-0000-0000-0000EA020000}"/>
    <cellStyle name="Normal 23 2 2" xfId="866" xr:uid="{00000000-0005-0000-0000-0000EB020000}"/>
    <cellStyle name="Normal 23 2 2 2" xfId="867" xr:uid="{00000000-0005-0000-0000-0000EC020000}"/>
    <cellStyle name="Normal 23 2 3" xfId="868" xr:uid="{00000000-0005-0000-0000-0000ED020000}"/>
    <cellStyle name="Normal 23 3" xfId="869" xr:uid="{00000000-0005-0000-0000-0000EE020000}"/>
    <cellStyle name="Normal 23 3 2" xfId="870" xr:uid="{00000000-0005-0000-0000-0000EF020000}"/>
    <cellStyle name="Normal 23 4" xfId="871" xr:uid="{00000000-0005-0000-0000-0000F0020000}"/>
    <cellStyle name="Normal 24" xfId="872" xr:uid="{00000000-0005-0000-0000-0000F1020000}"/>
    <cellStyle name="Normal 24 2" xfId="873" xr:uid="{00000000-0005-0000-0000-0000F2020000}"/>
    <cellStyle name="Normal 24 2 2" xfId="874" xr:uid="{00000000-0005-0000-0000-0000F3020000}"/>
    <cellStyle name="Normal 24 2 2 2" xfId="875" xr:uid="{00000000-0005-0000-0000-0000F4020000}"/>
    <cellStyle name="Normal 24 2 3" xfId="876" xr:uid="{00000000-0005-0000-0000-0000F5020000}"/>
    <cellStyle name="Normal 24 3" xfId="877" xr:uid="{00000000-0005-0000-0000-0000F6020000}"/>
    <cellStyle name="Normal 24 3 2" xfId="878" xr:uid="{00000000-0005-0000-0000-0000F7020000}"/>
    <cellStyle name="Normal 24 4" xfId="879" xr:uid="{00000000-0005-0000-0000-0000F8020000}"/>
    <cellStyle name="Normal 25" xfId="880" xr:uid="{00000000-0005-0000-0000-0000F9020000}"/>
    <cellStyle name="Normal 25 2" xfId="881" xr:uid="{00000000-0005-0000-0000-0000FA020000}"/>
    <cellStyle name="Normal 25 2 2" xfId="882" xr:uid="{00000000-0005-0000-0000-0000FB020000}"/>
    <cellStyle name="Normal 25 2 2 2" xfId="883" xr:uid="{00000000-0005-0000-0000-0000FC020000}"/>
    <cellStyle name="Normal 25 2 3" xfId="884" xr:uid="{00000000-0005-0000-0000-0000FD020000}"/>
    <cellStyle name="Normal 25 3" xfId="885" xr:uid="{00000000-0005-0000-0000-0000FE020000}"/>
    <cellStyle name="Normal 25 3 2" xfId="886" xr:uid="{00000000-0005-0000-0000-0000FF020000}"/>
    <cellStyle name="Normal 25 4" xfId="887" xr:uid="{00000000-0005-0000-0000-000000030000}"/>
    <cellStyle name="Normal 26" xfId="888" xr:uid="{00000000-0005-0000-0000-000001030000}"/>
    <cellStyle name="Normal 26 2" xfId="889" xr:uid="{00000000-0005-0000-0000-000002030000}"/>
    <cellStyle name="Normal 26 2 2" xfId="890" xr:uid="{00000000-0005-0000-0000-000003030000}"/>
    <cellStyle name="Normal 26 2 2 2" xfId="891" xr:uid="{00000000-0005-0000-0000-000004030000}"/>
    <cellStyle name="Normal 26 2 3" xfId="892" xr:uid="{00000000-0005-0000-0000-000005030000}"/>
    <cellStyle name="Normal 26 3" xfId="893" xr:uid="{00000000-0005-0000-0000-000006030000}"/>
    <cellStyle name="Normal 26 3 2" xfId="894" xr:uid="{00000000-0005-0000-0000-000007030000}"/>
    <cellStyle name="Normal 26 4" xfId="895" xr:uid="{00000000-0005-0000-0000-000008030000}"/>
    <cellStyle name="Normal 27" xfId="896" xr:uid="{00000000-0005-0000-0000-000009030000}"/>
    <cellStyle name="Normal 27 2" xfId="897" xr:uid="{00000000-0005-0000-0000-00000A030000}"/>
    <cellStyle name="Normal 27 2 2" xfId="898" xr:uid="{00000000-0005-0000-0000-00000B030000}"/>
    <cellStyle name="Normal 27 3" xfId="899" xr:uid="{00000000-0005-0000-0000-00000C030000}"/>
    <cellStyle name="Normal 28" xfId="900" xr:uid="{00000000-0005-0000-0000-00000D030000}"/>
    <cellStyle name="Normal 28 2" xfId="901" xr:uid="{00000000-0005-0000-0000-00000E030000}"/>
    <cellStyle name="Normal 28 2 2" xfId="902" xr:uid="{00000000-0005-0000-0000-00000F030000}"/>
    <cellStyle name="Normal 28 3" xfId="903" xr:uid="{00000000-0005-0000-0000-000010030000}"/>
    <cellStyle name="Normal 28 4" xfId="904" xr:uid="{00000000-0005-0000-0000-000011030000}"/>
    <cellStyle name="Normal 29" xfId="905" xr:uid="{00000000-0005-0000-0000-000012030000}"/>
    <cellStyle name="Normal 29 2" xfId="906" xr:uid="{00000000-0005-0000-0000-000013030000}"/>
    <cellStyle name="Normal 29 2 2" xfId="907" xr:uid="{00000000-0005-0000-0000-000014030000}"/>
    <cellStyle name="Normal 29 2 2 2" xfId="908" xr:uid="{00000000-0005-0000-0000-000015030000}"/>
    <cellStyle name="Normal 29 2 3" xfId="909" xr:uid="{00000000-0005-0000-0000-000016030000}"/>
    <cellStyle name="Normal 29 3" xfId="910" xr:uid="{00000000-0005-0000-0000-000017030000}"/>
    <cellStyle name="Normal 29 3 2" xfId="911" xr:uid="{00000000-0005-0000-0000-000018030000}"/>
    <cellStyle name="Normal 29 4" xfId="912" xr:uid="{00000000-0005-0000-0000-000019030000}"/>
    <cellStyle name="Normal 3" xfId="13" xr:uid="{00000000-0005-0000-0000-000039000000}"/>
    <cellStyle name="Normal 3 10" xfId="914" xr:uid="{00000000-0005-0000-0000-00001B030000}"/>
    <cellStyle name="Normal 3 11" xfId="915" xr:uid="{00000000-0005-0000-0000-00001C030000}"/>
    <cellStyle name="Normal 3 12" xfId="916" xr:uid="{00000000-0005-0000-0000-00001D030000}"/>
    <cellStyle name="Normal 3 13" xfId="917" xr:uid="{00000000-0005-0000-0000-00001E030000}"/>
    <cellStyle name="Normal 3 13 2" xfId="918" xr:uid="{00000000-0005-0000-0000-00001F030000}"/>
    <cellStyle name="Normal 3 14" xfId="919" xr:uid="{00000000-0005-0000-0000-000020030000}"/>
    <cellStyle name="Normal 3 15" xfId="913" xr:uid="{00000000-0005-0000-0000-00001A030000}"/>
    <cellStyle name="Normal 3 2" xfId="104" xr:uid="{00000000-0005-0000-0000-000094000000}"/>
    <cellStyle name="Normal 3 2 2" xfId="921" xr:uid="{00000000-0005-0000-0000-000022030000}"/>
    <cellStyle name="Normal 3 2 2 2" xfId="922" xr:uid="{00000000-0005-0000-0000-000023030000}"/>
    <cellStyle name="Normal 3 2 2 3" xfId="923" xr:uid="{00000000-0005-0000-0000-000024030000}"/>
    <cellStyle name="Normal 3 2 2 4" xfId="924" xr:uid="{00000000-0005-0000-0000-000025030000}"/>
    <cellStyle name="Normal 3 2 3" xfId="925" xr:uid="{00000000-0005-0000-0000-000026030000}"/>
    <cellStyle name="Normal 3 2 4" xfId="926" xr:uid="{00000000-0005-0000-0000-000027030000}"/>
    <cellStyle name="Normal 3 2 5" xfId="927" xr:uid="{00000000-0005-0000-0000-000028030000}"/>
    <cellStyle name="Normal 3 2 6" xfId="920" xr:uid="{00000000-0005-0000-0000-000021030000}"/>
    <cellStyle name="Normal 3 3" xfId="105" xr:uid="{00000000-0005-0000-0000-000095000000}"/>
    <cellStyle name="Normal 3 3 2" xfId="928" xr:uid="{00000000-0005-0000-0000-000029030000}"/>
    <cellStyle name="Normal 3 4" xfId="106" xr:uid="{00000000-0005-0000-0000-000096000000}"/>
    <cellStyle name="Normal 3 4 2" xfId="929" xr:uid="{00000000-0005-0000-0000-00002A030000}"/>
    <cellStyle name="Normal 3 5" xfId="107" xr:uid="{00000000-0005-0000-0000-000097000000}"/>
    <cellStyle name="Normal 3 5 2" xfId="930" xr:uid="{00000000-0005-0000-0000-00002B030000}"/>
    <cellStyle name="Normal 3 6" xfId="108" xr:uid="{00000000-0005-0000-0000-000098000000}"/>
    <cellStyle name="Normal 3 6 2" xfId="931" xr:uid="{00000000-0005-0000-0000-00002C030000}"/>
    <cellStyle name="Normal 3 7" xfId="109" xr:uid="{00000000-0005-0000-0000-000099000000}"/>
    <cellStyle name="Normal 3 7 2" xfId="932" xr:uid="{00000000-0005-0000-0000-00002D030000}"/>
    <cellStyle name="Normal 3 8" xfId="110" xr:uid="{00000000-0005-0000-0000-00009A000000}"/>
    <cellStyle name="Normal 3 8 2" xfId="933" xr:uid="{00000000-0005-0000-0000-00002E030000}"/>
    <cellStyle name="Normal 3 9" xfId="934" xr:uid="{00000000-0005-0000-0000-00002F030000}"/>
    <cellStyle name="Normal 3 9 2" xfId="935" xr:uid="{00000000-0005-0000-0000-000030030000}"/>
    <cellStyle name="Normal 3 9 2 2" xfId="936" xr:uid="{00000000-0005-0000-0000-000031030000}"/>
    <cellStyle name="Normal 3 9 3" xfId="937" xr:uid="{00000000-0005-0000-0000-000032030000}"/>
    <cellStyle name="Normal 30" xfId="938" xr:uid="{00000000-0005-0000-0000-000033030000}"/>
    <cellStyle name="Normal 30 2" xfId="939" xr:uid="{00000000-0005-0000-0000-000034030000}"/>
    <cellStyle name="Normal 30 2 2" xfId="940" xr:uid="{00000000-0005-0000-0000-000035030000}"/>
    <cellStyle name="Normal 30 3" xfId="941" xr:uid="{00000000-0005-0000-0000-000036030000}"/>
    <cellStyle name="Normal 31" xfId="942" xr:uid="{00000000-0005-0000-0000-000037030000}"/>
    <cellStyle name="Normal 31 2" xfId="943" xr:uid="{00000000-0005-0000-0000-000038030000}"/>
    <cellStyle name="Normal 31 2 2" xfId="944" xr:uid="{00000000-0005-0000-0000-000039030000}"/>
    <cellStyle name="Normal 31 3" xfId="945" xr:uid="{00000000-0005-0000-0000-00003A030000}"/>
    <cellStyle name="Normal 32" xfId="946" xr:uid="{00000000-0005-0000-0000-00003B030000}"/>
    <cellStyle name="Normal 32 2" xfId="947" xr:uid="{00000000-0005-0000-0000-00003C030000}"/>
    <cellStyle name="Normal 32 2 2" xfId="948" xr:uid="{00000000-0005-0000-0000-00003D030000}"/>
    <cellStyle name="Normal 32 3" xfId="949" xr:uid="{00000000-0005-0000-0000-00003E030000}"/>
    <cellStyle name="Normal 33" xfId="950" xr:uid="{00000000-0005-0000-0000-00003F030000}"/>
    <cellStyle name="Normal 33 2" xfId="951" xr:uid="{00000000-0005-0000-0000-000040030000}"/>
    <cellStyle name="Normal 33 2 2" xfId="952" xr:uid="{00000000-0005-0000-0000-000041030000}"/>
    <cellStyle name="Normal 33 3" xfId="953" xr:uid="{00000000-0005-0000-0000-000042030000}"/>
    <cellStyle name="Normal 34" xfId="954" xr:uid="{00000000-0005-0000-0000-000043030000}"/>
    <cellStyle name="Normal 34 2" xfId="955" xr:uid="{00000000-0005-0000-0000-000044030000}"/>
    <cellStyle name="Normal 34 2 2" xfId="956" xr:uid="{00000000-0005-0000-0000-000045030000}"/>
    <cellStyle name="Normal 34 3" xfId="957" xr:uid="{00000000-0005-0000-0000-000046030000}"/>
    <cellStyle name="Normal 35" xfId="958" xr:uid="{00000000-0005-0000-0000-000047030000}"/>
    <cellStyle name="Normal 36" xfId="959" xr:uid="{00000000-0005-0000-0000-000048030000}"/>
    <cellStyle name="Normal 37" xfId="123" xr:uid="{00000000-0005-0000-0000-000049030000}"/>
    <cellStyle name="Normal 4" xfId="111" xr:uid="{00000000-0005-0000-0000-00009B000000}"/>
    <cellStyle name="Normal 4 2" xfId="112" xr:uid="{00000000-0005-0000-0000-00009C000000}"/>
    <cellStyle name="Normal 4 3" xfId="961" xr:uid="{00000000-0005-0000-0000-00004C030000}"/>
    <cellStyle name="Normal 4 4" xfId="962" xr:uid="{00000000-0005-0000-0000-00004D030000}"/>
    <cellStyle name="Normal 4 5" xfId="960" xr:uid="{00000000-0005-0000-0000-00004A030000}"/>
    <cellStyle name="Normal 5" xfId="963" xr:uid="{00000000-0005-0000-0000-00004E030000}"/>
    <cellStyle name="Normal 6" xfId="964" xr:uid="{00000000-0005-0000-0000-00004F030000}"/>
    <cellStyle name="Normal 6 2" xfId="965" xr:uid="{00000000-0005-0000-0000-000050030000}"/>
    <cellStyle name="Normal 6 2 2" xfId="966" xr:uid="{00000000-0005-0000-0000-000051030000}"/>
    <cellStyle name="Normal 6 2 2 2" xfId="967" xr:uid="{00000000-0005-0000-0000-000052030000}"/>
    <cellStyle name="Normal 6 2 3" xfId="968" xr:uid="{00000000-0005-0000-0000-000053030000}"/>
    <cellStyle name="Normal 6 2 4" xfId="1153" xr:uid="{FCCF0FF8-BB76-479A-81FB-55F080198C83}"/>
    <cellStyle name="Normal 6 3" xfId="969" xr:uid="{00000000-0005-0000-0000-000054030000}"/>
    <cellStyle name="Normal 6 3 2" xfId="970" xr:uid="{00000000-0005-0000-0000-000055030000}"/>
    <cellStyle name="Normal 6 4" xfId="971" xr:uid="{00000000-0005-0000-0000-000056030000}"/>
    <cellStyle name="Normal 7" xfId="972" xr:uid="{00000000-0005-0000-0000-000057030000}"/>
    <cellStyle name="Normal 7 2" xfId="973" xr:uid="{00000000-0005-0000-0000-000058030000}"/>
    <cellStyle name="Normal 7 2 2" xfId="974" xr:uid="{00000000-0005-0000-0000-000059030000}"/>
    <cellStyle name="Normal 7 2 2 2" xfId="975" xr:uid="{00000000-0005-0000-0000-00005A030000}"/>
    <cellStyle name="Normal 7 2 3" xfId="976" xr:uid="{00000000-0005-0000-0000-00005B030000}"/>
    <cellStyle name="Normal 7 3" xfId="977" xr:uid="{00000000-0005-0000-0000-00005C030000}"/>
    <cellStyle name="Normal 7 3 2" xfId="978" xr:uid="{00000000-0005-0000-0000-00005D030000}"/>
    <cellStyle name="Normal 7 4" xfId="979" xr:uid="{00000000-0005-0000-0000-00005E030000}"/>
    <cellStyle name="Normal 74" xfId="980" xr:uid="{00000000-0005-0000-0000-00005F030000}"/>
    <cellStyle name="Normal 8" xfId="981" xr:uid="{00000000-0005-0000-0000-000060030000}"/>
    <cellStyle name="Normal 8 2" xfId="982" xr:uid="{00000000-0005-0000-0000-000061030000}"/>
    <cellStyle name="Normal 8 3" xfId="983" xr:uid="{00000000-0005-0000-0000-000062030000}"/>
    <cellStyle name="Normal 8 4" xfId="984" xr:uid="{00000000-0005-0000-0000-000063030000}"/>
    <cellStyle name="Normal 9" xfId="985" xr:uid="{00000000-0005-0000-0000-000064030000}"/>
    <cellStyle name="Normal 9 2" xfId="986" xr:uid="{00000000-0005-0000-0000-000065030000}"/>
    <cellStyle name="Normal 9 3" xfId="987" xr:uid="{00000000-0005-0000-0000-000066030000}"/>
    <cellStyle name="Normal 9 4" xfId="988" xr:uid="{00000000-0005-0000-0000-000067030000}"/>
    <cellStyle name="Normalny_Arkusz7" xfId="989" xr:uid="{00000000-0005-0000-0000-000068030000}"/>
    <cellStyle name="Note 2" xfId="113" xr:uid="{00000000-0005-0000-0000-00009D000000}"/>
    <cellStyle name="oft Excel]_x000d__x000a_Comment=The open=/f lines load custom functions into the Paste Function list._x000d__x000a_Maximized=2_x000d__x000a_Basics=1_x000d__x000a_A" xfId="990" xr:uid="{00000000-0005-0000-0000-000069030000}"/>
    <cellStyle name="oft Excel]_x000d__x000a_Comment=The open=/f lines load custom functions into the Paste Function list._x000d__x000a_Maximized=3_x000d__x000a_Basics=1_x000d__x000a_A" xfId="991" xr:uid="{00000000-0005-0000-0000-00006A030000}"/>
    <cellStyle name="Output 2" xfId="114" xr:uid="{00000000-0005-0000-0000-00009E000000}"/>
    <cellStyle name="Output Amounts" xfId="992" xr:uid="{00000000-0005-0000-0000-00006B030000}"/>
    <cellStyle name="Output Column Headings" xfId="993" xr:uid="{00000000-0005-0000-0000-00006C030000}"/>
    <cellStyle name="Output Line Items" xfId="994" xr:uid="{00000000-0005-0000-0000-00006D030000}"/>
    <cellStyle name="Output Report Heading" xfId="995" xr:uid="{00000000-0005-0000-0000-00006E030000}"/>
    <cellStyle name="Output Report Title" xfId="996" xr:uid="{00000000-0005-0000-0000-00006F030000}"/>
    <cellStyle name="Percent" xfId="2" builtinId="5"/>
    <cellStyle name="Percent (0)" xfId="997" xr:uid="{00000000-0005-0000-0000-000070030000}"/>
    <cellStyle name="Percent [0]" xfId="998" xr:uid="{00000000-0005-0000-0000-000071030000}"/>
    <cellStyle name="Percent [00]" xfId="999" xr:uid="{00000000-0005-0000-0000-000072030000}"/>
    <cellStyle name="Percent [1]" xfId="1000" xr:uid="{00000000-0005-0000-0000-000073030000}"/>
    <cellStyle name="Percent [2]" xfId="1001" xr:uid="{00000000-0005-0000-0000-000074030000}"/>
    <cellStyle name="Percent 10" xfId="1002" xr:uid="{00000000-0005-0000-0000-000075030000}"/>
    <cellStyle name="Percent 10 2" xfId="1003" xr:uid="{00000000-0005-0000-0000-000076030000}"/>
    <cellStyle name="Percent 10 2 2" xfId="1004" xr:uid="{00000000-0005-0000-0000-000077030000}"/>
    <cellStyle name="Percent 10 3" xfId="1005" xr:uid="{00000000-0005-0000-0000-000078030000}"/>
    <cellStyle name="Percent 11" xfId="1006" xr:uid="{00000000-0005-0000-0000-000079030000}"/>
    <cellStyle name="Percent 12" xfId="1007" xr:uid="{00000000-0005-0000-0000-00007A030000}"/>
    <cellStyle name="Percent 13" xfId="1008" xr:uid="{00000000-0005-0000-0000-00007B030000}"/>
    <cellStyle name="Percent 14" xfId="125" xr:uid="{00000000-0005-0000-0000-00007C030000}"/>
    <cellStyle name="Percent 2" xfId="7" xr:uid="{00000000-0005-0000-0000-000033000000}"/>
    <cellStyle name="Percent 2 10" xfId="1009" xr:uid="{00000000-0005-0000-0000-00007E030000}"/>
    <cellStyle name="Percent 2 11" xfId="1010" xr:uid="{00000000-0005-0000-0000-00007F030000}"/>
    <cellStyle name="Percent 2 11 2" xfId="1011" xr:uid="{00000000-0005-0000-0000-000080030000}"/>
    <cellStyle name="Percent 2 12" xfId="1012" xr:uid="{00000000-0005-0000-0000-000081030000}"/>
    <cellStyle name="Percent 2 2" xfId="115" xr:uid="{00000000-0005-0000-0000-00009F000000}"/>
    <cellStyle name="Percent 2 2 2" xfId="1014" xr:uid="{00000000-0005-0000-0000-000083030000}"/>
    <cellStyle name="Percent 2 2 3" xfId="1015" xr:uid="{00000000-0005-0000-0000-000084030000}"/>
    <cellStyle name="Percent 2 2 3 2" xfId="1016" xr:uid="{00000000-0005-0000-0000-000085030000}"/>
    <cellStyle name="Percent 2 2 4" xfId="1017" xr:uid="{00000000-0005-0000-0000-000086030000}"/>
    <cellStyle name="Percent 2 2 5" xfId="1018" xr:uid="{00000000-0005-0000-0000-000087030000}"/>
    <cellStyle name="Percent 2 2 6" xfId="1019" xr:uid="{00000000-0005-0000-0000-000088030000}"/>
    <cellStyle name="Percent 2 2 7" xfId="1013" xr:uid="{00000000-0005-0000-0000-000082030000}"/>
    <cellStyle name="Percent 2 3" xfId="1020" xr:uid="{00000000-0005-0000-0000-000089030000}"/>
    <cellStyle name="Percent 2 3 2" xfId="1021" xr:uid="{00000000-0005-0000-0000-00008A030000}"/>
    <cellStyle name="Percent 2 3 3" xfId="1022" xr:uid="{00000000-0005-0000-0000-00008B030000}"/>
    <cellStyle name="Percent 2 3 3 2" xfId="1023" xr:uid="{00000000-0005-0000-0000-00008C030000}"/>
    <cellStyle name="Percent 2 3 4" xfId="1024" xr:uid="{00000000-0005-0000-0000-00008D030000}"/>
    <cellStyle name="Percent 2 4" xfId="1025" xr:uid="{00000000-0005-0000-0000-00008E030000}"/>
    <cellStyle name="Percent 2 5" xfId="1026" xr:uid="{00000000-0005-0000-0000-00008F030000}"/>
    <cellStyle name="Percent 2 6" xfId="1027" xr:uid="{00000000-0005-0000-0000-000090030000}"/>
    <cellStyle name="Percent 2 7" xfId="1028" xr:uid="{00000000-0005-0000-0000-000091030000}"/>
    <cellStyle name="Percent 2 8" xfId="1029" xr:uid="{00000000-0005-0000-0000-000092030000}"/>
    <cellStyle name="Percent 2 9" xfId="1030" xr:uid="{00000000-0005-0000-0000-000093030000}"/>
    <cellStyle name="Percent 3" xfId="116" xr:uid="{00000000-0005-0000-0000-0000A0000000}"/>
    <cellStyle name="Percent 3 2" xfId="1032" xr:uid="{00000000-0005-0000-0000-000095030000}"/>
    <cellStyle name="Percent 4" xfId="1033" xr:uid="{00000000-0005-0000-0000-000096030000}"/>
    <cellStyle name="Percent 5" xfId="1034" xr:uid="{00000000-0005-0000-0000-000097030000}"/>
    <cellStyle name="Percent 5 2" xfId="1035" xr:uid="{00000000-0005-0000-0000-000098030000}"/>
    <cellStyle name="Percent 6" xfId="1036" xr:uid="{00000000-0005-0000-0000-000099030000}"/>
    <cellStyle name="Percent 6 2" xfId="1037" xr:uid="{00000000-0005-0000-0000-00009A030000}"/>
    <cellStyle name="Percent 7" xfId="1038" xr:uid="{00000000-0005-0000-0000-00009B030000}"/>
    <cellStyle name="Percent 7 2" xfId="1039" xr:uid="{00000000-0005-0000-0000-00009C030000}"/>
    <cellStyle name="Percent 8" xfId="1040" xr:uid="{00000000-0005-0000-0000-00009D030000}"/>
    <cellStyle name="Percent 8 2" xfId="1041" xr:uid="{00000000-0005-0000-0000-00009E030000}"/>
    <cellStyle name="Percent 8 3" xfId="1042" xr:uid="{00000000-0005-0000-0000-00009F030000}"/>
    <cellStyle name="Percent 8 3 2" xfId="1043" xr:uid="{00000000-0005-0000-0000-0000A0030000}"/>
    <cellStyle name="Percent 8 4" xfId="1044" xr:uid="{00000000-0005-0000-0000-0000A1030000}"/>
    <cellStyle name="Percent 9" xfId="1045" xr:uid="{00000000-0005-0000-0000-0000A2030000}"/>
    <cellStyle name="PrePop Currency (0)" xfId="1046" xr:uid="{00000000-0005-0000-0000-0000A3030000}"/>
    <cellStyle name="PrePop Currency (2)" xfId="1047" xr:uid="{00000000-0005-0000-0000-0000A4030000}"/>
    <cellStyle name="PrePop Units (0)" xfId="1048" xr:uid="{00000000-0005-0000-0000-0000A5030000}"/>
    <cellStyle name="PrePop Units (1)" xfId="1049" xr:uid="{00000000-0005-0000-0000-0000A6030000}"/>
    <cellStyle name="PrePop Units (2)" xfId="1050" xr:uid="{00000000-0005-0000-0000-0000A7030000}"/>
    <cellStyle name="PSChar" xfId="1051" xr:uid="{00000000-0005-0000-0000-0000A8030000}"/>
    <cellStyle name="PSDate" xfId="1052" xr:uid="{00000000-0005-0000-0000-0000A9030000}"/>
    <cellStyle name="PSDec" xfId="1053" xr:uid="{00000000-0005-0000-0000-0000AA030000}"/>
    <cellStyle name="PSHeading" xfId="1054" xr:uid="{00000000-0005-0000-0000-0000AB030000}"/>
    <cellStyle name="PSInt" xfId="1055" xr:uid="{00000000-0005-0000-0000-0000AC030000}"/>
    <cellStyle name="PSSpacer" xfId="1056" xr:uid="{00000000-0005-0000-0000-0000AD030000}"/>
    <cellStyle name="ReportFinancials" xfId="1057" xr:uid="{00000000-0005-0000-0000-0000AE030000}"/>
    <cellStyle name="s]_x000d__x000a_spooler=yes_x000d__x000a_load=_x000d__x000a_Beep=yes_x000d__x000a_NullPort=None_x000d__x000a_BorderWidth=3_x000d__x000a_CursorBlinkRate=1200_x000d__x000a_DoubleClickSpeed=452_x000d__x000a_Programs=co" xfId="1058" xr:uid="{00000000-0005-0000-0000-0000AF030000}"/>
    <cellStyle name="sionable premium" xfId="117" xr:uid="{00000000-0005-0000-0000-0000A1000000}"/>
    <cellStyle name="Standard_Anpassen der Amortisation" xfId="1059" xr:uid="{00000000-0005-0000-0000-0000B0030000}"/>
    <cellStyle name="Style 1" xfId="1060" xr:uid="{00000000-0005-0000-0000-0000B1030000}"/>
    <cellStyle name="Style 1 2" xfId="14" xr:uid="{00000000-0005-0000-0000-00003A000000}"/>
    <cellStyle name="Style 1 3" xfId="1061" xr:uid="{00000000-0005-0000-0000-0000B3030000}"/>
    <cellStyle name="Style 1 4" xfId="1062" xr:uid="{00000000-0005-0000-0000-0000B4030000}"/>
    <cellStyle name="Sub routine" xfId="1063" xr:uid="{00000000-0005-0000-0000-0000B5030000}"/>
    <cellStyle name="Successful" xfId="1064" xr:uid="{00000000-0005-0000-0000-0000B6030000}"/>
    <cellStyle name="Table_header" xfId="1065" xr:uid="{00000000-0005-0000-0000-0000B7030000}"/>
    <cellStyle name="Text Indent A" xfId="1066" xr:uid="{00000000-0005-0000-0000-0000B8030000}"/>
    <cellStyle name="Text Indent B" xfId="1067" xr:uid="{00000000-0005-0000-0000-0000B9030000}"/>
    <cellStyle name="Text Indent C" xfId="1068" xr:uid="{00000000-0005-0000-0000-0000BA030000}"/>
    <cellStyle name="þ_x001d_ð·_x000c_æþ'_x000d_ßþU_x0001_Ø_x0005_ü_x0014__x0007__x0001__x0001_" xfId="1069" xr:uid="{00000000-0005-0000-0000-0000BB030000}"/>
    <cellStyle name="Title 2" xfId="118" xr:uid="{00000000-0005-0000-0000-0000A2000000}"/>
    <cellStyle name="Total 2" xfId="119" xr:uid="{00000000-0005-0000-0000-0000A3000000}"/>
    <cellStyle name="unsent" xfId="1070" xr:uid="{00000000-0005-0000-0000-0000BC030000}"/>
    <cellStyle name="Update" xfId="1071" xr:uid="{00000000-0005-0000-0000-0000BD030000}"/>
    <cellStyle name="Upload" xfId="1072" xr:uid="{00000000-0005-0000-0000-0000BE030000}"/>
    <cellStyle name="Währung [0]_Compiling Utility Macros" xfId="1073" xr:uid="{00000000-0005-0000-0000-0000BF030000}"/>
    <cellStyle name="Währung_Compiling Utility Macros" xfId="1074" xr:uid="{00000000-0005-0000-0000-0000C0030000}"/>
    <cellStyle name="Warning Text 2" xfId="120" xr:uid="{00000000-0005-0000-0000-0000A4000000}"/>
    <cellStyle name="xuan" xfId="1075" xr:uid="{00000000-0005-0000-0000-0000C1030000}"/>
    <cellStyle name=" [0.00]_ Att. 1- Cover" xfId="1076" xr:uid="{00000000-0005-0000-0000-0000C2030000}"/>
    <cellStyle name="_ Att. 1- Cover" xfId="1077" xr:uid="{00000000-0005-0000-0000-0000C3030000}"/>
    <cellStyle name="?_ Att. 1- Cover" xfId="1078" xr:uid="{00000000-0005-0000-0000-0000C4030000}"/>
    <cellStyle name="똿뗦먛귟 [0.00]_PRODUCT DETAIL Q1" xfId="1079" xr:uid="{00000000-0005-0000-0000-0000C5030000}"/>
    <cellStyle name="똿뗦먛귟_PRODUCT DETAIL Q1" xfId="1080" xr:uid="{00000000-0005-0000-0000-0000C6030000}"/>
    <cellStyle name="믅됞 [0.00]_PRODUCT DETAIL Q1" xfId="1081" xr:uid="{00000000-0005-0000-0000-0000C7030000}"/>
    <cellStyle name="믅됞_PRODUCT DETAIL Q1" xfId="1082" xr:uid="{00000000-0005-0000-0000-0000C8030000}"/>
    <cellStyle name="백분율_95" xfId="1083" xr:uid="{00000000-0005-0000-0000-0000C9030000}"/>
    <cellStyle name="뷭?_BOOKSHIP" xfId="1084" xr:uid="{00000000-0005-0000-0000-0000CA030000}"/>
    <cellStyle name="콤마 [0]_1202" xfId="1085" xr:uid="{00000000-0005-0000-0000-0000CB030000}"/>
    <cellStyle name="콤마_1202" xfId="1086" xr:uid="{00000000-0005-0000-0000-0000CC030000}"/>
    <cellStyle name="통화 [0]_1202" xfId="1087" xr:uid="{00000000-0005-0000-0000-0000CD030000}"/>
    <cellStyle name="통화_1202" xfId="1088" xr:uid="{00000000-0005-0000-0000-0000CE030000}"/>
    <cellStyle name="표준_(정보부문)월별인원계획" xfId="1089" xr:uid="{00000000-0005-0000-0000-0000CF030000}"/>
    <cellStyle name="一般_00Q3902REV.1" xfId="1090" xr:uid="{00000000-0005-0000-0000-0000D0030000}"/>
    <cellStyle name="千分位[0]_00Q3902REV.1" xfId="1091" xr:uid="{00000000-0005-0000-0000-0000D1030000}"/>
    <cellStyle name="千分位_00Q3902REV.1" xfId="1092" xr:uid="{00000000-0005-0000-0000-0000D2030000}"/>
    <cellStyle name="好" xfId="1093" xr:uid="{00000000-0005-0000-0000-0000D3030000}"/>
    <cellStyle name="差" xfId="1094" xr:uid="{00000000-0005-0000-0000-0000D4030000}"/>
    <cellStyle name="强调文字颜色 1" xfId="1095" xr:uid="{00000000-0005-0000-0000-0000D5030000}"/>
    <cellStyle name="强调文字颜色 2" xfId="1096" xr:uid="{00000000-0005-0000-0000-0000D6030000}"/>
    <cellStyle name="强调文字颜色 3" xfId="1097" xr:uid="{00000000-0005-0000-0000-0000D7030000}"/>
    <cellStyle name="强调文字颜色 4" xfId="1098" xr:uid="{00000000-0005-0000-0000-0000D8030000}"/>
    <cellStyle name="强调文字颜色 5" xfId="1099" xr:uid="{00000000-0005-0000-0000-0000D9030000}"/>
    <cellStyle name="强调文字颜色 6" xfId="1100" xr:uid="{00000000-0005-0000-0000-0000DA030000}"/>
    <cellStyle name="标题" xfId="1101" xr:uid="{00000000-0005-0000-0000-0000DB030000}"/>
    <cellStyle name="标题 1" xfId="1102" xr:uid="{00000000-0005-0000-0000-0000DC030000}"/>
    <cellStyle name="标题 2" xfId="1103" xr:uid="{00000000-0005-0000-0000-0000DD030000}"/>
    <cellStyle name="标题 3" xfId="1104" xr:uid="{00000000-0005-0000-0000-0000DE030000}"/>
    <cellStyle name="标题 4" xfId="1105" xr:uid="{00000000-0005-0000-0000-0000DF030000}"/>
    <cellStyle name="桁区切り [0.00]_7月5日提出（HZM）" xfId="1106" xr:uid="{00000000-0005-0000-0000-0000E0030000}"/>
    <cellStyle name="桁区切り_08-00 NET Summary" xfId="1107" xr:uid="{00000000-0005-0000-0000-0000E1030000}"/>
    <cellStyle name="检查单元格" xfId="1108" xr:uid="{00000000-0005-0000-0000-0000E2030000}"/>
    <cellStyle name="標準_(A1)BOQ " xfId="1109" xr:uid="{00000000-0005-0000-0000-0000E3030000}"/>
    <cellStyle name="汇总" xfId="1110" xr:uid="{00000000-0005-0000-0000-0000E4030000}"/>
    <cellStyle name="汇总 2" xfId="1111" xr:uid="{00000000-0005-0000-0000-0000E5030000}"/>
    <cellStyle name="汇总 3" xfId="1112" xr:uid="{00000000-0005-0000-0000-0000E6030000}"/>
    <cellStyle name="注释" xfId="1113" xr:uid="{00000000-0005-0000-0000-0000E7030000}"/>
    <cellStyle name="注释 2" xfId="1114" xr:uid="{00000000-0005-0000-0000-0000E8030000}"/>
    <cellStyle name="注释 3" xfId="1115" xr:uid="{00000000-0005-0000-0000-0000E9030000}"/>
    <cellStyle name="解释性文本" xfId="1116" xr:uid="{00000000-0005-0000-0000-0000EA030000}"/>
    <cellStyle name="警告文本" xfId="1117" xr:uid="{00000000-0005-0000-0000-0000EB030000}"/>
    <cellStyle name="计算" xfId="1118" xr:uid="{00000000-0005-0000-0000-0000EC030000}"/>
    <cellStyle name="计算 2" xfId="1119" xr:uid="{00000000-0005-0000-0000-0000ED030000}"/>
    <cellStyle name="计算 3" xfId="1120" xr:uid="{00000000-0005-0000-0000-0000EE030000}"/>
    <cellStyle name="貨幣 [0]_00Q3902REV.1" xfId="1121" xr:uid="{00000000-0005-0000-0000-0000EF030000}"/>
    <cellStyle name="貨幣[0]_BRE" xfId="1122" xr:uid="{00000000-0005-0000-0000-0000F0030000}"/>
    <cellStyle name="貨幣_00Q3902REV.1" xfId="1123" xr:uid="{00000000-0005-0000-0000-0000F1030000}"/>
    <cellStyle name="输入" xfId="1124" xr:uid="{00000000-0005-0000-0000-0000F2030000}"/>
    <cellStyle name="输入 2" xfId="1125" xr:uid="{00000000-0005-0000-0000-0000F3030000}"/>
    <cellStyle name="输入 3" xfId="1126" xr:uid="{00000000-0005-0000-0000-0000F4030000}"/>
    <cellStyle name="输出" xfId="1127" xr:uid="{00000000-0005-0000-0000-0000F5030000}"/>
    <cellStyle name="输出 2" xfId="1128" xr:uid="{00000000-0005-0000-0000-0000F6030000}"/>
    <cellStyle name="输出 3" xfId="1129" xr:uid="{00000000-0005-0000-0000-0000F7030000}"/>
    <cellStyle name="适中" xfId="1130" xr:uid="{00000000-0005-0000-0000-0000F8030000}"/>
    <cellStyle name="链接单元格" xfId="1131" xr:uid="{00000000-0005-0000-0000-0000F9030000}"/>
    <cellStyle name="非表示" xfId="1132" xr:uid="{00000000-0005-0000-0000-0000FA030000}"/>
  </cellStyles>
  <dxfs count="0"/>
  <tableStyles count="0" defaultTableStyle="TableStyleMedium2" defaultPivotStyle="PivotStyleLight16"/>
  <colors>
    <mruColors>
      <color rgb="FF3366CC"/>
      <color rgb="FF336699"/>
      <color rgb="FF0066FF"/>
      <color rgb="FF3399FF"/>
      <color rgb="FF3366FF"/>
      <color rgb="FF006699"/>
      <color rgb="FF0066CC"/>
      <color rgb="FF003366"/>
      <color rgb="FF00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view="pageBreakPreview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/>
  <cols>
    <col min="1" max="1" width="45.28515625" style="3" customWidth="1"/>
    <col min="2" max="7" width="16" bestFit="1" customWidth="1"/>
    <col min="8" max="8" width="13" bestFit="1" customWidth="1"/>
    <col min="9" max="9" width="14.5703125" bestFit="1" customWidth="1"/>
    <col min="10" max="10" width="13.140625" customWidth="1"/>
    <col min="11" max="11" width="13.7109375" customWidth="1"/>
    <col min="12" max="12" width="17.28515625" customWidth="1"/>
    <col min="13" max="13" width="17.7109375" customWidth="1"/>
  </cols>
  <sheetData>
    <row r="1" spans="1:13" ht="19.5" thickBot="1">
      <c r="A1" s="354" t="s">
        <v>89</v>
      </c>
      <c r="B1" s="354"/>
      <c r="C1" s="354"/>
      <c r="D1" s="354"/>
      <c r="E1" s="354"/>
      <c r="F1" s="21"/>
      <c r="G1" s="21"/>
      <c r="H1" s="21"/>
      <c r="I1" s="21"/>
      <c r="J1" s="21"/>
      <c r="K1" s="21"/>
      <c r="L1" s="353" t="s">
        <v>0</v>
      </c>
      <c r="M1" s="353"/>
    </row>
    <row r="2" spans="1:13" s="17" customFormat="1" ht="94.5" thickBot="1">
      <c r="A2" s="22" t="s">
        <v>1</v>
      </c>
      <c r="B2" s="23" t="s">
        <v>42</v>
      </c>
      <c r="C2" s="24" t="s">
        <v>2</v>
      </c>
      <c r="D2" s="25" t="s">
        <v>3</v>
      </c>
      <c r="E2" s="25" t="s">
        <v>4</v>
      </c>
      <c r="F2" s="25" t="s">
        <v>5</v>
      </c>
      <c r="G2" s="26" t="s">
        <v>6</v>
      </c>
      <c r="H2" s="27" t="s">
        <v>7</v>
      </c>
      <c r="I2" s="24" t="s">
        <v>8</v>
      </c>
      <c r="J2" s="26" t="s">
        <v>37</v>
      </c>
      <c r="K2" s="26" t="s">
        <v>73</v>
      </c>
      <c r="L2" s="26" t="s">
        <v>41</v>
      </c>
      <c r="M2" s="28" t="s">
        <v>9</v>
      </c>
    </row>
    <row r="3" spans="1:13" s="6" customFormat="1" ht="18.75">
      <c r="A3" s="29" t="s">
        <v>48</v>
      </c>
      <c r="B3" s="30"/>
      <c r="C3" s="31"/>
      <c r="D3" s="31"/>
      <c r="E3" s="31"/>
      <c r="F3" s="31"/>
      <c r="G3" s="31"/>
      <c r="H3" s="31"/>
      <c r="I3" s="31"/>
      <c r="J3" s="32"/>
      <c r="K3" s="32"/>
      <c r="L3" s="32"/>
      <c r="M3" s="32">
        <f t="shared" ref="M3:M19" si="0">E3-G3-H3-I3-L3</f>
        <v>0</v>
      </c>
    </row>
    <row r="4" spans="1:13" s="6" customFormat="1" ht="18.75">
      <c r="A4" s="33" t="s">
        <v>84</v>
      </c>
      <c r="B4" s="31">
        <v>141.88997786501466</v>
      </c>
      <c r="C4" s="31">
        <v>141.88997786501466</v>
      </c>
      <c r="D4" s="31">
        <v>98.248574065014679</v>
      </c>
      <c r="E4" s="31">
        <v>48.810951665014677</v>
      </c>
      <c r="F4" s="31">
        <v>43.122393277163447</v>
      </c>
      <c r="G4" s="31">
        <v>28.609856940584464</v>
      </c>
      <c r="H4" s="31">
        <v>-2.4673781108009902</v>
      </c>
      <c r="I4" s="31">
        <v>163.48695010000003</v>
      </c>
      <c r="J4" s="32">
        <v>3.4526286999999996</v>
      </c>
      <c r="K4" s="32">
        <v>0.02</v>
      </c>
      <c r="L4" s="32">
        <f t="shared" ref="L4:L28" si="1">J4+K4</f>
        <v>3.4726286999999996</v>
      </c>
      <c r="M4" s="32">
        <f t="shared" si="0"/>
        <v>-144.29110596476883</v>
      </c>
    </row>
    <row r="5" spans="1:13" s="6" customFormat="1" ht="18.75">
      <c r="A5" s="34" t="s">
        <v>10</v>
      </c>
      <c r="B5" s="35">
        <v>11059.4112</v>
      </c>
      <c r="C5" s="35">
        <v>11097.0146</v>
      </c>
      <c r="D5" s="35">
        <v>7774.4606000000003</v>
      </c>
      <c r="E5" s="355">
        <v>7009.7768999999998</v>
      </c>
      <c r="F5" s="35">
        <v>6431.6208999999999</v>
      </c>
      <c r="G5" s="35">
        <v>4810.4103999999998</v>
      </c>
      <c r="H5" s="35">
        <v>374.71510000000001</v>
      </c>
      <c r="I5" s="35">
        <v>1807.1089999999999</v>
      </c>
      <c r="J5" s="35">
        <v>-4.4070999999999998</v>
      </c>
      <c r="K5" s="35">
        <v>21.49</v>
      </c>
      <c r="L5" s="32">
        <f t="shared" si="1"/>
        <v>17.082899999999999</v>
      </c>
      <c r="M5" s="32">
        <v>17.54</v>
      </c>
    </row>
    <row r="6" spans="1:13" s="6" customFormat="1" ht="18.75">
      <c r="A6" s="34" t="s">
        <v>49</v>
      </c>
      <c r="B6" s="30">
        <v>2258.0493000000001</v>
      </c>
      <c r="C6" s="31">
        <v>2284.9148</v>
      </c>
      <c r="D6" s="31">
        <v>1516.3823</v>
      </c>
      <c r="E6" s="31">
        <v>1398.9820999999999</v>
      </c>
      <c r="F6" s="31">
        <v>1450.1366</v>
      </c>
      <c r="G6" s="31">
        <v>1076.6793</v>
      </c>
      <c r="H6" s="31">
        <v>53.4482</v>
      </c>
      <c r="I6" s="31">
        <v>389.87779999999998</v>
      </c>
      <c r="J6" s="32">
        <v>0.64980000000000004</v>
      </c>
      <c r="K6" s="32">
        <v>0.68</v>
      </c>
      <c r="L6" s="32">
        <f t="shared" si="1"/>
        <v>1.3298000000000001</v>
      </c>
      <c r="M6" s="32">
        <v>-120.99</v>
      </c>
    </row>
    <row r="7" spans="1:13" s="6" customFormat="1" ht="18.75">
      <c r="A7" s="34" t="s">
        <v>50</v>
      </c>
      <c r="B7" s="36">
        <v>4428.1599036999996</v>
      </c>
      <c r="C7" s="31">
        <v>4439.1119652999996</v>
      </c>
      <c r="D7" s="37">
        <v>3352.3218321999998</v>
      </c>
      <c r="E7" s="31">
        <v>3049.8941276</v>
      </c>
      <c r="F7" s="31">
        <v>3158.4013946999999</v>
      </c>
      <c r="G7" s="31">
        <v>2335.4995997999999</v>
      </c>
      <c r="H7" s="31">
        <v>12.7235557</v>
      </c>
      <c r="I7" s="31">
        <v>926.87970000000007</v>
      </c>
      <c r="J7" s="32">
        <v>1.9E-3</v>
      </c>
      <c r="K7" s="32">
        <v>0.18190000000000001</v>
      </c>
      <c r="L7" s="32">
        <f t="shared" si="1"/>
        <v>0.18380000000000002</v>
      </c>
      <c r="M7" s="32">
        <v>-225.03</v>
      </c>
    </row>
    <row r="8" spans="1:13" s="6" customFormat="1" ht="18.75">
      <c r="A8" s="34" t="s">
        <v>71</v>
      </c>
      <c r="B8" s="38">
        <v>243.06780000000001</v>
      </c>
      <c r="C8" s="31">
        <v>243.66900000000001</v>
      </c>
      <c r="D8" s="31">
        <v>129.08760000000001</v>
      </c>
      <c r="E8" s="31">
        <v>108.3125</v>
      </c>
      <c r="F8" s="31">
        <v>45.313946769000005</v>
      </c>
      <c r="G8" s="31">
        <v>30.767600000000002</v>
      </c>
      <c r="H8" s="31">
        <v>-40.053400000000003</v>
      </c>
      <c r="I8" s="31">
        <v>129.95330000000001</v>
      </c>
      <c r="J8" s="32">
        <v>29.555900000000001</v>
      </c>
      <c r="K8" s="32">
        <v>6.9800000000000001E-2</v>
      </c>
      <c r="L8" s="32">
        <f t="shared" si="1"/>
        <v>29.625700000000002</v>
      </c>
      <c r="M8" s="32">
        <f t="shared" si="0"/>
        <v>-41.98070000000002</v>
      </c>
    </row>
    <row r="9" spans="1:13" s="6" customFormat="1" ht="18.75">
      <c r="A9" s="34" t="s">
        <v>75</v>
      </c>
      <c r="B9" s="39">
        <v>92.548052429999984</v>
      </c>
      <c r="C9" s="39">
        <v>104.30891801599998</v>
      </c>
      <c r="D9" s="39">
        <v>73.5695408589999</v>
      </c>
      <c r="E9" s="39">
        <v>28.814375063999904</v>
      </c>
      <c r="F9" s="39">
        <v>39.533299999999997</v>
      </c>
      <c r="G9" s="39">
        <v>35.308300000000003</v>
      </c>
      <c r="H9" s="39">
        <v>-10.3849</v>
      </c>
      <c r="I9" s="39">
        <v>62.369599999999998</v>
      </c>
      <c r="J9" s="32">
        <v>7.2778</v>
      </c>
      <c r="K9" s="32">
        <v>-2.8999999999999998E-3</v>
      </c>
      <c r="L9" s="32">
        <f t="shared" si="1"/>
        <v>7.2748999999999997</v>
      </c>
      <c r="M9" s="32">
        <f t="shared" si="0"/>
        <v>-65.75352493600009</v>
      </c>
    </row>
    <row r="10" spans="1:13" s="6" customFormat="1" ht="18.75">
      <c r="A10" s="34" t="s">
        <v>51</v>
      </c>
      <c r="B10" s="39">
        <v>2553.9376999999999</v>
      </c>
      <c r="C10" s="39">
        <v>2600.9627999999998</v>
      </c>
      <c r="D10" s="39">
        <v>1721.4582</v>
      </c>
      <c r="E10" s="39">
        <v>1574.7148</v>
      </c>
      <c r="F10" s="39">
        <v>1542.997214669</v>
      </c>
      <c r="G10" s="39">
        <v>1083.049</v>
      </c>
      <c r="H10" s="39">
        <v>73.482500000000002</v>
      </c>
      <c r="I10" s="39">
        <v>583.07988699999999</v>
      </c>
      <c r="J10" s="32">
        <v>0</v>
      </c>
      <c r="K10" s="32">
        <v>-2.09</v>
      </c>
      <c r="L10" s="32">
        <f>J10+K10</f>
        <v>-2.09</v>
      </c>
      <c r="M10" s="32">
        <v>-162.81088700000001</v>
      </c>
    </row>
    <row r="11" spans="1:13" s="6" customFormat="1" ht="18.75">
      <c r="A11" s="34" t="s">
        <v>85</v>
      </c>
      <c r="B11" s="39">
        <v>894.81649007999988</v>
      </c>
      <c r="C11" s="39">
        <v>1204.9832808599999</v>
      </c>
      <c r="D11" s="39">
        <v>955.37172550999981</v>
      </c>
      <c r="E11" s="39">
        <v>499.97694869999992</v>
      </c>
      <c r="F11" s="39">
        <v>567.94740018100015</v>
      </c>
      <c r="G11" s="39">
        <v>394.11034183000004</v>
      </c>
      <c r="H11" s="39">
        <v>17.368484779999992</v>
      </c>
      <c r="I11" s="39">
        <v>413.2652159700001</v>
      </c>
      <c r="J11" s="32">
        <v>1.0955017</v>
      </c>
      <c r="K11" s="32">
        <v>5.0000000000000001E-3</v>
      </c>
      <c r="L11" s="32">
        <f>J11+K11</f>
        <v>1.1005016999999999</v>
      </c>
      <c r="M11" s="32">
        <v>-325.85759558000018</v>
      </c>
    </row>
    <row r="12" spans="1:13" s="6" customFormat="1" ht="18.75">
      <c r="A12" s="34" t="s">
        <v>86</v>
      </c>
      <c r="B12" s="39">
        <v>8612.8507568709992</v>
      </c>
      <c r="C12" s="39">
        <v>8721.8002667569999</v>
      </c>
      <c r="D12" s="39">
        <v>4372.7873586561363</v>
      </c>
      <c r="E12" s="39">
        <v>3810.0107076625595</v>
      </c>
      <c r="F12" s="39">
        <v>5724.766530760704</v>
      </c>
      <c r="G12" s="39">
        <v>2909.1815361849626</v>
      </c>
      <c r="H12" s="39">
        <v>-152.59547138353017</v>
      </c>
      <c r="I12" s="39">
        <v>1131.3293931374496</v>
      </c>
      <c r="J12" s="32">
        <v>0</v>
      </c>
      <c r="K12" s="32">
        <v>0</v>
      </c>
      <c r="L12" s="32">
        <f t="shared" si="1"/>
        <v>0</v>
      </c>
      <c r="M12" s="32">
        <f t="shared" si="0"/>
        <v>-77.904750276322602</v>
      </c>
    </row>
    <row r="13" spans="1:13" s="6" customFormat="1" ht="18.75">
      <c r="A13" s="34" t="s">
        <v>52</v>
      </c>
      <c r="B13" s="40">
        <v>14488.227500000001</v>
      </c>
      <c r="C13" s="39">
        <v>14789.21</v>
      </c>
      <c r="D13" s="39">
        <v>9538.56</v>
      </c>
      <c r="E13" s="39">
        <v>8375.35</v>
      </c>
      <c r="F13" s="39">
        <v>9253.5397474229994</v>
      </c>
      <c r="G13" s="39">
        <v>6308.1175999999996</v>
      </c>
      <c r="H13" s="39">
        <v>222.90520000000001</v>
      </c>
      <c r="I13" s="39">
        <v>1989.7782</v>
      </c>
      <c r="J13" s="32">
        <v>0</v>
      </c>
      <c r="K13" s="32">
        <v>-11.63</v>
      </c>
      <c r="L13" s="32">
        <f t="shared" si="1"/>
        <v>-11.63</v>
      </c>
      <c r="M13" s="32">
        <v>-145.45099999999911</v>
      </c>
    </row>
    <row r="14" spans="1:13" s="6" customFormat="1" ht="18.75">
      <c r="A14" s="34" t="s">
        <v>53</v>
      </c>
      <c r="B14" s="41">
        <v>7001.8437847100004</v>
      </c>
      <c r="C14" s="41">
        <v>7069.7864162610003</v>
      </c>
      <c r="D14" s="41">
        <v>4187.6346682980011</v>
      </c>
      <c r="E14" s="41">
        <v>4030.3182526630003</v>
      </c>
      <c r="F14" s="41">
        <v>5444.6098217379995</v>
      </c>
      <c r="G14" s="41">
        <v>3558.2229191620004</v>
      </c>
      <c r="H14" s="41">
        <v>213.68861810800004</v>
      </c>
      <c r="I14" s="41">
        <v>557.24276922400009</v>
      </c>
      <c r="J14" s="32">
        <v>0</v>
      </c>
      <c r="K14" s="41">
        <v>0.10816679899999999</v>
      </c>
      <c r="L14" s="32">
        <f t="shared" si="1"/>
        <v>0.10816679899999999</v>
      </c>
      <c r="M14" s="32">
        <f t="shared" si="0"/>
        <v>-298.94422063000019</v>
      </c>
    </row>
    <row r="15" spans="1:13" s="6" customFormat="1" ht="18.75">
      <c r="A15" s="34" t="s">
        <v>54</v>
      </c>
      <c r="B15" s="39">
        <v>301.10989999999998</v>
      </c>
      <c r="C15" s="39">
        <v>303.77</v>
      </c>
      <c r="D15" s="39">
        <v>267.14519999999999</v>
      </c>
      <c r="E15" s="39">
        <v>197.35470000000001</v>
      </c>
      <c r="F15" s="39">
        <v>159.42289053947965</v>
      </c>
      <c r="G15" s="39">
        <v>134.32</v>
      </c>
      <c r="H15" s="39">
        <v>19.924600000000002</v>
      </c>
      <c r="I15" s="39">
        <v>104.5339137</v>
      </c>
      <c r="J15" s="39">
        <v>0</v>
      </c>
      <c r="K15" s="32">
        <v>-8.5699999999999998E-2</v>
      </c>
      <c r="L15" s="32">
        <f t="shared" si="1"/>
        <v>-8.5699999999999998E-2</v>
      </c>
      <c r="M15" s="32">
        <v>-61.509513699999985</v>
      </c>
    </row>
    <row r="16" spans="1:13" s="6" customFormat="1" ht="18.75">
      <c r="A16" s="34" t="s">
        <v>77</v>
      </c>
      <c r="B16" s="39">
        <v>1125.1602254240001</v>
      </c>
      <c r="C16" s="39">
        <v>1141.6377953050001</v>
      </c>
      <c r="D16" s="39">
        <v>990.38866950500017</v>
      </c>
      <c r="E16" s="39">
        <v>805.44149220000008</v>
      </c>
      <c r="F16" s="39">
        <v>719.93723760600017</v>
      </c>
      <c r="G16" s="39">
        <v>591.0489526099999</v>
      </c>
      <c r="H16" s="39">
        <v>111.27248671699999</v>
      </c>
      <c r="I16" s="39">
        <v>278.02981687887603</v>
      </c>
      <c r="J16" s="39">
        <v>0</v>
      </c>
      <c r="K16" s="32">
        <v>0</v>
      </c>
      <c r="L16" s="32">
        <f t="shared" si="1"/>
        <v>0</v>
      </c>
      <c r="M16" s="32">
        <f t="shared" si="0"/>
        <v>-174.90976400587584</v>
      </c>
    </row>
    <row r="17" spans="1:13" s="6" customFormat="1" ht="18.75">
      <c r="A17" s="34" t="s">
        <v>12</v>
      </c>
      <c r="B17" s="42">
        <v>970.11149999999998</v>
      </c>
      <c r="C17" s="42">
        <v>1025.82</v>
      </c>
      <c r="D17" s="42">
        <v>516.92989999999998</v>
      </c>
      <c r="E17" s="42">
        <v>384.94639999999998</v>
      </c>
      <c r="F17" s="42">
        <v>607.20349999999996</v>
      </c>
      <c r="G17" s="42">
        <v>271.68509999999998</v>
      </c>
      <c r="H17" s="42">
        <v>-28.942399999999999</v>
      </c>
      <c r="I17" s="42">
        <v>243.6875</v>
      </c>
      <c r="J17" s="42">
        <v>-0.23569999999999999</v>
      </c>
      <c r="K17" s="42">
        <v>0.52</v>
      </c>
      <c r="L17" s="32">
        <f t="shared" si="1"/>
        <v>0.2843</v>
      </c>
      <c r="M17" s="32">
        <v>-100.72710000000001</v>
      </c>
    </row>
    <row r="18" spans="1:13" s="20" customFormat="1" ht="18.75">
      <c r="A18" s="43" t="s">
        <v>55</v>
      </c>
      <c r="B18" s="44">
        <v>15179.93</v>
      </c>
      <c r="C18" s="45">
        <v>15430.56</v>
      </c>
      <c r="D18" s="45">
        <v>9650.6</v>
      </c>
      <c r="E18" s="45">
        <v>10400.220000000001</v>
      </c>
      <c r="F18" s="45">
        <v>15755.173972500001</v>
      </c>
      <c r="G18" s="45">
        <v>11434.0258641</v>
      </c>
      <c r="H18" s="45">
        <v>817.22</v>
      </c>
      <c r="I18" s="45">
        <v>2598.91</v>
      </c>
      <c r="J18" s="46">
        <v>0</v>
      </c>
      <c r="K18" s="46">
        <v>21.63</v>
      </c>
      <c r="L18" s="46">
        <f t="shared" si="1"/>
        <v>21.63</v>
      </c>
      <c r="M18" s="47">
        <v>-4471.5600000000004</v>
      </c>
    </row>
    <row r="19" spans="1:13" ht="18.75">
      <c r="A19" s="34" t="s">
        <v>13</v>
      </c>
      <c r="B19" s="48">
        <v>26607.990887270003</v>
      </c>
      <c r="C19" s="49">
        <v>28017.104299152004</v>
      </c>
      <c r="D19" s="49">
        <v>22120.855477221001</v>
      </c>
      <c r="E19" s="49">
        <v>21487.591929257</v>
      </c>
      <c r="F19" s="49">
        <v>25635.288639105995</v>
      </c>
      <c r="G19" s="49">
        <v>20496.702576311003</v>
      </c>
      <c r="H19" s="49">
        <v>2198.9787386910002</v>
      </c>
      <c r="I19" s="49">
        <v>4054.759985143</v>
      </c>
      <c r="J19" s="50">
        <v>0</v>
      </c>
      <c r="K19" s="50">
        <v>-16.72</v>
      </c>
      <c r="L19" s="50">
        <f t="shared" si="1"/>
        <v>-16.72</v>
      </c>
      <c r="M19" s="32">
        <f t="shared" si="0"/>
        <v>-5246.129370888003</v>
      </c>
    </row>
    <row r="20" spans="1:13" s="6" customFormat="1" ht="18.75">
      <c r="A20" s="34" t="s">
        <v>56</v>
      </c>
      <c r="B20" s="38">
        <v>13484.749599999999</v>
      </c>
      <c r="C20" s="31">
        <v>13811.71</v>
      </c>
      <c r="D20" s="31">
        <v>10845.387500000001</v>
      </c>
      <c r="E20" s="31">
        <v>10601.525900000001</v>
      </c>
      <c r="F20" s="31">
        <v>14082.14</v>
      </c>
      <c r="G20" s="31">
        <v>11248.082899999999</v>
      </c>
      <c r="H20" s="31">
        <v>658.54250000000002</v>
      </c>
      <c r="I20" s="31">
        <v>2465.5194000000001</v>
      </c>
      <c r="J20" s="51">
        <v>36.1036</v>
      </c>
      <c r="K20" s="38">
        <v>14.12</v>
      </c>
      <c r="L20" s="32">
        <f t="shared" si="1"/>
        <v>50.223599999999998</v>
      </c>
      <c r="M20" s="32">
        <v>-3792.6024999999991</v>
      </c>
    </row>
    <row r="21" spans="1:13" s="6" customFormat="1" ht="18.75">
      <c r="A21" s="34" t="s">
        <v>57</v>
      </c>
      <c r="B21" s="30">
        <v>115.964226289</v>
      </c>
      <c r="C21" s="30">
        <v>129.63927474399998</v>
      </c>
      <c r="D21" s="30">
        <v>105.11340348600002</v>
      </c>
      <c r="E21" s="30">
        <v>89.566452671000008</v>
      </c>
      <c r="F21" s="30">
        <v>86.88598859999999</v>
      </c>
      <c r="G21" s="30">
        <v>74.784454877999949</v>
      </c>
      <c r="H21" s="30">
        <v>7.4593273550000001</v>
      </c>
      <c r="I21" s="30">
        <v>36.750454058945898</v>
      </c>
      <c r="J21" s="31">
        <v>3.6143354000000003E-2</v>
      </c>
      <c r="K21" s="30">
        <v>-1.2446106E-2</v>
      </c>
      <c r="L21" s="32">
        <f t="shared" si="1"/>
        <v>2.3697248000000004E-2</v>
      </c>
      <c r="M21" s="32">
        <v>-29.476373080945837</v>
      </c>
    </row>
    <row r="22" spans="1:13" s="19" customFormat="1" ht="18.75">
      <c r="A22" s="43" t="s">
        <v>58</v>
      </c>
      <c r="B22" s="52">
        <v>6191.0264563119899</v>
      </c>
      <c r="C22" s="52">
        <v>6251.6949083319896</v>
      </c>
      <c r="D22" s="52">
        <v>3691.4716552910013</v>
      </c>
      <c r="E22" s="52">
        <v>3532.2494520779387</v>
      </c>
      <c r="F22" s="52">
        <v>4886.6011172284552</v>
      </c>
      <c r="G22" s="52">
        <v>3031.3036239549897</v>
      </c>
      <c r="H22" s="52">
        <v>-11.806149419999885</v>
      </c>
      <c r="I22" s="52">
        <v>974.69956935499988</v>
      </c>
      <c r="J22" s="53">
        <v>0</v>
      </c>
      <c r="K22" s="52">
        <v>2.85</v>
      </c>
      <c r="L22" s="47">
        <f t="shared" si="1"/>
        <v>2.85</v>
      </c>
      <c r="M22" s="47">
        <v>-458.98</v>
      </c>
    </row>
    <row r="23" spans="1:13" s="11" customFormat="1" ht="18.75">
      <c r="A23" s="34" t="s">
        <v>59</v>
      </c>
      <c r="B23" s="38">
        <v>3172.5704999999998</v>
      </c>
      <c r="C23" s="38">
        <v>3203.4762000000001</v>
      </c>
      <c r="D23" s="38">
        <v>2210.9967999999999</v>
      </c>
      <c r="E23" s="38">
        <v>2186.1891000000001</v>
      </c>
      <c r="F23" s="38">
        <v>2567.7992531009495</v>
      </c>
      <c r="G23" s="38">
        <v>1854.8519053149998</v>
      </c>
      <c r="H23" s="38">
        <v>84.545343300000013</v>
      </c>
      <c r="I23" s="38">
        <v>430.6028</v>
      </c>
      <c r="J23" s="54">
        <v>0</v>
      </c>
      <c r="K23" s="51">
        <v>0.39029048899999996</v>
      </c>
      <c r="L23" s="32">
        <f t="shared" si="1"/>
        <v>0.39029048899999996</v>
      </c>
      <c r="M23" s="32">
        <v>-183.8109486149998</v>
      </c>
    </row>
    <row r="24" spans="1:13" ht="18.75">
      <c r="A24" s="34" t="s">
        <v>60</v>
      </c>
      <c r="B24" s="55">
        <v>4706.5468000000001</v>
      </c>
      <c r="C24" s="55">
        <v>4717.2663000000002</v>
      </c>
      <c r="D24" s="55">
        <v>2558.2109</v>
      </c>
      <c r="E24" s="55">
        <v>2388.3836999999999</v>
      </c>
      <c r="F24" s="55">
        <v>2966.6954594906997</v>
      </c>
      <c r="G24" s="56">
        <v>1720.5712000000001</v>
      </c>
      <c r="H24" s="56">
        <v>-8.6502999999999997</v>
      </c>
      <c r="I24" s="56">
        <v>594.21590000000003</v>
      </c>
      <c r="J24" s="57">
        <v>0</v>
      </c>
      <c r="K24" s="57">
        <v>1.43</v>
      </c>
      <c r="L24" s="50">
        <f>J24+K24</f>
        <v>1.43</v>
      </c>
      <c r="M24" s="32">
        <v>83.635499999999752</v>
      </c>
    </row>
    <row r="25" spans="1:13" s="6" customFormat="1" ht="18.75">
      <c r="A25" s="34" t="s">
        <v>61</v>
      </c>
      <c r="B25" s="58">
        <v>2356.3441498840002</v>
      </c>
      <c r="C25" s="58">
        <v>2361.0973271839998</v>
      </c>
      <c r="D25" s="59">
        <v>2180.0809793522399</v>
      </c>
      <c r="E25" s="59">
        <v>2059.4278189463398</v>
      </c>
      <c r="F25" s="59">
        <v>1498.6004051113</v>
      </c>
      <c r="G25" s="60">
        <v>1406.3206239507299</v>
      </c>
      <c r="H25" s="60">
        <v>81.072516098882403</v>
      </c>
      <c r="I25" s="61">
        <v>282.89391047451301</v>
      </c>
      <c r="J25" s="57">
        <v>0</v>
      </c>
      <c r="K25" s="62">
        <v>2.87</v>
      </c>
      <c r="L25" s="32">
        <f>J25+K25</f>
        <v>2.87</v>
      </c>
      <c r="M25" s="32">
        <v>289.14076842221453</v>
      </c>
    </row>
    <row r="26" spans="1:13" s="6" customFormat="1" ht="18.75">
      <c r="A26" s="63" t="s">
        <v>62</v>
      </c>
      <c r="B26" s="64">
        <v>7742.6575000000003</v>
      </c>
      <c r="C26" s="58">
        <v>7861.7057999999997</v>
      </c>
      <c r="D26" s="58">
        <v>5047.0210999999999</v>
      </c>
      <c r="E26" s="55">
        <v>4578.2142999999996</v>
      </c>
      <c r="F26" s="55">
        <v>5696.5097999999998</v>
      </c>
      <c r="G26" s="56">
        <v>3586.3663999999999</v>
      </c>
      <c r="H26" s="65">
        <v>28.057200000000002</v>
      </c>
      <c r="I26" s="56">
        <v>1453.3315669829999</v>
      </c>
      <c r="J26" s="56">
        <v>0</v>
      </c>
      <c r="K26" s="56">
        <v>5.97</v>
      </c>
      <c r="L26" s="50">
        <f t="shared" si="1"/>
        <v>5.97</v>
      </c>
      <c r="M26" s="32">
        <v>-483.57110000000011</v>
      </c>
    </row>
    <row r="27" spans="1:13" ht="18.75">
      <c r="A27" s="34" t="s">
        <v>63</v>
      </c>
      <c r="B27" s="55">
        <v>16420.469799999999</v>
      </c>
      <c r="C27" s="55">
        <v>16586.702099999999</v>
      </c>
      <c r="D27" s="55">
        <v>13792.4581</v>
      </c>
      <c r="E27" s="55">
        <v>13104.507799999999</v>
      </c>
      <c r="F27" s="55">
        <v>15601.799800000001</v>
      </c>
      <c r="G27" s="56">
        <v>14336.09</v>
      </c>
      <c r="H27" s="56">
        <v>732.70280000000002</v>
      </c>
      <c r="I27" s="56">
        <v>3059.4077000000002</v>
      </c>
      <c r="J27" s="56">
        <v>0</v>
      </c>
      <c r="K27" s="58">
        <v>1.44</v>
      </c>
      <c r="L27" s="50">
        <f t="shared" si="1"/>
        <v>1.44</v>
      </c>
      <c r="M27" s="32">
        <v>-5022.2556000000013</v>
      </c>
    </row>
    <row r="28" spans="1:13" s="7" customFormat="1" ht="18.75">
      <c r="A28" s="34" t="s">
        <v>11</v>
      </c>
      <c r="B28" s="58">
        <v>2830.8673821000002</v>
      </c>
      <c r="C28" s="58">
        <v>2833.5234381</v>
      </c>
      <c r="D28" s="58">
        <v>1347.8253225000001</v>
      </c>
      <c r="E28" s="58">
        <v>1249.0592047</v>
      </c>
      <c r="F28" s="58">
        <v>1804.8041524</v>
      </c>
      <c r="G28" s="58">
        <v>879.67371490000005</v>
      </c>
      <c r="H28" s="58">
        <v>66.421619399999997</v>
      </c>
      <c r="I28" s="58">
        <v>259.96074060000001</v>
      </c>
      <c r="J28" s="58">
        <v>0</v>
      </c>
      <c r="K28" s="58">
        <v>-1.1499999999999999</v>
      </c>
      <c r="L28" s="32">
        <f t="shared" si="1"/>
        <v>-1.1499999999999999</v>
      </c>
      <c r="M28" s="32">
        <v>44.16</v>
      </c>
    </row>
    <row r="29" spans="1:13" s="11" customFormat="1" ht="18.75">
      <c r="A29" s="66" t="s">
        <v>64</v>
      </c>
      <c r="B29" s="67">
        <f>SUM(B4:B28)</f>
        <v>152980.30139293498</v>
      </c>
      <c r="C29" s="68">
        <f>SUM(C4:C28)</f>
        <v>156373.35946787603</v>
      </c>
      <c r="D29" s="68">
        <f t="shared" ref="D29:M29" si="2">SUM(D4:D28)</f>
        <v>109044.36740694338</v>
      </c>
      <c r="E29" s="68">
        <f t="shared" si="2"/>
        <v>102999.63991320686</v>
      </c>
      <c r="F29" s="68">
        <f t="shared" si="2"/>
        <v>125770.85146520074</v>
      </c>
      <c r="G29" s="68">
        <f t="shared" si="2"/>
        <v>93635.783769937247</v>
      </c>
      <c r="H29" s="68">
        <f t="shared" si="2"/>
        <v>5519.628791235551</v>
      </c>
      <c r="I29" s="68">
        <f t="shared" si="2"/>
        <v>24991.675072624785</v>
      </c>
      <c r="J29" s="68">
        <f t="shared" si="2"/>
        <v>73.530473753999999</v>
      </c>
      <c r="K29" s="68">
        <f t="shared" si="2"/>
        <v>42.084111181999994</v>
      </c>
      <c r="L29" s="68">
        <f t="shared" si="2"/>
        <v>115.61458493599999</v>
      </c>
      <c r="M29" s="68">
        <f t="shared" si="2"/>
        <v>-21200.069786254702</v>
      </c>
    </row>
    <row r="30" spans="1:13" s="11" customFormat="1" ht="18.75">
      <c r="A30" s="69" t="s">
        <v>80</v>
      </c>
      <c r="B30" s="70">
        <v>135989.72999999998</v>
      </c>
      <c r="C30" s="70">
        <v>139159.29999999999</v>
      </c>
      <c r="D30" s="70">
        <v>98186.63</v>
      </c>
      <c r="E30" s="70">
        <v>92157.249999999985</v>
      </c>
      <c r="F30" s="70">
        <v>108891.42999999998</v>
      </c>
      <c r="G30" s="70">
        <v>79310.62</v>
      </c>
      <c r="H30" s="70">
        <v>4278.92</v>
      </c>
      <c r="I30" s="71">
        <v>23033.38</v>
      </c>
      <c r="J30" s="72">
        <v>74.760000000000005</v>
      </c>
      <c r="K30" s="73">
        <v>-8.7800000000000011</v>
      </c>
      <c r="L30" s="74">
        <v>65.980000000000018</v>
      </c>
      <c r="M30" s="75">
        <v>-14459.880000000005</v>
      </c>
    </row>
    <row r="31" spans="1:13" s="6" customFormat="1" ht="18.75">
      <c r="A31" s="76" t="s">
        <v>65</v>
      </c>
      <c r="B31" s="64"/>
      <c r="C31" s="59"/>
      <c r="D31" s="77"/>
      <c r="E31" s="59"/>
      <c r="F31" s="78"/>
      <c r="G31" s="79"/>
      <c r="H31" s="79"/>
      <c r="I31" s="79"/>
      <c r="J31" s="60"/>
      <c r="K31" s="60"/>
      <c r="L31" s="80"/>
      <c r="M31" s="39">
        <f t="shared" ref="M31" si="3">E31-G31-H31-I31-L31</f>
        <v>0</v>
      </c>
    </row>
    <row r="32" spans="1:13" ht="18.75">
      <c r="A32" s="81" t="s">
        <v>74</v>
      </c>
      <c r="B32" s="82">
        <v>496.80258079999999</v>
      </c>
      <c r="C32" s="82">
        <v>496.80258079999999</v>
      </c>
      <c r="D32" s="82">
        <v>468.86278679999998</v>
      </c>
      <c r="E32" s="49">
        <v>348.22797830000002</v>
      </c>
      <c r="F32" s="82">
        <v>213.06702050063834</v>
      </c>
      <c r="G32" s="42">
        <v>204.11114280063833</v>
      </c>
      <c r="H32" s="42">
        <v>47.451314400000001</v>
      </c>
      <c r="I32" s="42">
        <v>371.53284093999997</v>
      </c>
      <c r="J32" s="50">
        <v>0</v>
      </c>
      <c r="K32" s="50">
        <v>0</v>
      </c>
      <c r="L32" s="83">
        <f t="shared" ref="L32:L38" si="4">J32+K32</f>
        <v>0</v>
      </c>
      <c r="M32" s="46">
        <f>E32-G32-H32-I32-L32</f>
        <v>-274.86731984063829</v>
      </c>
    </row>
    <row r="33" spans="1:13" ht="18.75">
      <c r="A33" s="81" t="s">
        <v>15</v>
      </c>
      <c r="B33" s="55">
        <v>2194.4299999999998</v>
      </c>
      <c r="C33" s="55">
        <v>2194.4299999999998</v>
      </c>
      <c r="D33" s="55">
        <v>1857.59</v>
      </c>
      <c r="E33" s="55">
        <v>1672.89</v>
      </c>
      <c r="F33" s="56">
        <v>1232.27</v>
      </c>
      <c r="G33" s="56">
        <v>1047.0899999999999</v>
      </c>
      <c r="H33" s="56">
        <v>136.97</v>
      </c>
      <c r="I33" s="56">
        <v>465.69</v>
      </c>
      <c r="J33" s="57">
        <v>0</v>
      </c>
      <c r="K33" s="57">
        <v>4.32</v>
      </c>
      <c r="L33" s="83">
        <f t="shared" si="4"/>
        <v>4.32</v>
      </c>
      <c r="M33" s="46">
        <v>27.460000000000157</v>
      </c>
    </row>
    <row r="34" spans="1:13" ht="18.75">
      <c r="A34" s="34" t="s">
        <v>46</v>
      </c>
      <c r="B34" s="55">
        <v>484.8222921089997</v>
      </c>
      <c r="C34" s="55">
        <v>484.8222921089997</v>
      </c>
      <c r="D34" s="55">
        <v>459.14768268899974</v>
      </c>
      <c r="E34" s="55">
        <v>392.51728056199971</v>
      </c>
      <c r="F34" s="55">
        <v>256.95504427700007</v>
      </c>
      <c r="G34" s="56">
        <v>243.13915891399998</v>
      </c>
      <c r="H34" s="56">
        <v>49.61943711499999</v>
      </c>
      <c r="I34" s="56">
        <v>293.70873431474206</v>
      </c>
      <c r="J34" s="57">
        <v>0</v>
      </c>
      <c r="K34" s="57">
        <v>-4.9019726999999999E-2</v>
      </c>
      <c r="L34" s="83">
        <f t="shared" si="4"/>
        <v>-4.9019726999999999E-2</v>
      </c>
      <c r="M34" s="50">
        <f t="shared" ref="M34:M38" si="5">E34-G34-H34-I34-L34</f>
        <v>-193.90103005474231</v>
      </c>
    </row>
    <row r="35" spans="1:13" ht="18.75">
      <c r="A35" s="34" t="s">
        <v>16</v>
      </c>
      <c r="B35" s="55">
        <v>947.01566500000001</v>
      </c>
      <c r="C35" s="55">
        <v>947.01566500000001</v>
      </c>
      <c r="D35" s="55">
        <v>731.39789599999995</v>
      </c>
      <c r="E35" s="55">
        <v>659.48</v>
      </c>
      <c r="F35" s="55">
        <v>454.92</v>
      </c>
      <c r="G35" s="55">
        <v>355.64</v>
      </c>
      <c r="H35" s="55">
        <v>30.85</v>
      </c>
      <c r="I35" s="55">
        <v>357.47</v>
      </c>
      <c r="J35" s="56">
        <v>0</v>
      </c>
      <c r="K35" s="59">
        <v>-136.5</v>
      </c>
      <c r="L35" s="83">
        <f t="shared" si="4"/>
        <v>-136.5</v>
      </c>
      <c r="M35" s="50">
        <f t="shared" si="5"/>
        <v>52.019999999999982</v>
      </c>
    </row>
    <row r="36" spans="1:13" ht="18.75">
      <c r="A36" s="34" t="s">
        <v>79</v>
      </c>
      <c r="B36" s="55">
        <v>4.0895000000000001</v>
      </c>
      <c r="C36" s="55">
        <v>4.0895000000000001</v>
      </c>
      <c r="D36" s="55">
        <v>2.8283</v>
      </c>
      <c r="E36" s="55">
        <v>1.3580000000000001</v>
      </c>
      <c r="F36" s="55">
        <v>0.24310000000000001</v>
      </c>
      <c r="G36" s="55">
        <v>0.18429999999999999</v>
      </c>
      <c r="H36" s="55">
        <v>-0.3518</v>
      </c>
      <c r="I36" s="55">
        <v>57.139899999999997</v>
      </c>
      <c r="J36" s="55">
        <v>0.24</v>
      </c>
      <c r="K36" s="58">
        <v>1.6999999999999999E-3</v>
      </c>
      <c r="L36" s="83">
        <f t="shared" si="4"/>
        <v>0.2417</v>
      </c>
      <c r="M36" s="50">
        <f t="shared" si="5"/>
        <v>-55.856099999999998</v>
      </c>
    </row>
    <row r="37" spans="1:13" ht="18.75">
      <c r="A37" s="34" t="s">
        <v>66</v>
      </c>
      <c r="B37" s="55">
        <v>1825.5745200000003</v>
      </c>
      <c r="C37" s="55">
        <v>1843.2741200000003</v>
      </c>
      <c r="D37" s="55">
        <v>1265.7547600000003</v>
      </c>
      <c r="E37" s="55">
        <v>1091.2035200000003</v>
      </c>
      <c r="F37" s="55">
        <v>908.86676</v>
      </c>
      <c r="G37" s="55">
        <v>602.67144000000008</v>
      </c>
      <c r="H37" s="55">
        <v>-31.419300000000028</v>
      </c>
      <c r="I37" s="55">
        <v>532.22928000000013</v>
      </c>
      <c r="J37" s="55">
        <v>0</v>
      </c>
      <c r="K37" s="55">
        <v>-0.45253999999999994</v>
      </c>
      <c r="L37" s="83">
        <f t="shared" si="4"/>
        <v>-0.45253999999999994</v>
      </c>
      <c r="M37" s="50">
        <f t="shared" si="5"/>
        <v>-11.825359999999932</v>
      </c>
    </row>
    <row r="38" spans="1:13" ht="18.75">
      <c r="A38" s="63" t="s">
        <v>14</v>
      </c>
      <c r="B38" s="64">
        <v>5401.2924912197996</v>
      </c>
      <c r="C38" s="58">
        <v>5401.2924912197996</v>
      </c>
      <c r="D38" s="58">
        <v>4128.7096870197993</v>
      </c>
      <c r="E38" s="58">
        <v>3662.3737574597999</v>
      </c>
      <c r="F38" s="58">
        <v>3003.5659345835315</v>
      </c>
      <c r="G38" s="58">
        <v>2297.5894654359895</v>
      </c>
      <c r="H38" s="58">
        <v>256.91146992900008</v>
      </c>
      <c r="I38" s="58">
        <v>987.91593491765411</v>
      </c>
      <c r="J38" s="58">
        <v>0</v>
      </c>
      <c r="K38" s="58">
        <v>5.7525000000000004</v>
      </c>
      <c r="L38" s="80">
        <f t="shared" si="4"/>
        <v>5.7525000000000004</v>
      </c>
      <c r="M38" s="50">
        <f t="shared" si="5"/>
        <v>114.20438717715621</v>
      </c>
    </row>
    <row r="39" spans="1:13" s="2" customFormat="1" ht="18.75">
      <c r="A39" s="84" t="s">
        <v>17</v>
      </c>
      <c r="B39" s="85">
        <f>SUM(B32:B38)</f>
        <v>11354.027049128799</v>
      </c>
      <c r="C39" s="86">
        <f t="shared" ref="C39:M39" si="6">SUM(C32:C38)</f>
        <v>11371.726649128799</v>
      </c>
      <c r="D39" s="68">
        <f t="shared" si="6"/>
        <v>8914.2911125087994</v>
      </c>
      <c r="E39" s="87">
        <f t="shared" si="6"/>
        <v>7828.0505363217999</v>
      </c>
      <c r="F39" s="87">
        <f t="shared" si="6"/>
        <v>6069.8878593611698</v>
      </c>
      <c r="G39" s="87">
        <f t="shared" si="6"/>
        <v>4750.4255071506277</v>
      </c>
      <c r="H39" s="87">
        <f t="shared" si="6"/>
        <v>490.03112144400001</v>
      </c>
      <c r="I39" s="87">
        <f t="shared" si="6"/>
        <v>3065.6866901723961</v>
      </c>
      <c r="J39" s="68">
        <f t="shared" si="6"/>
        <v>0.24</v>
      </c>
      <c r="K39" s="68">
        <f t="shared" si="6"/>
        <v>-126.92735972700001</v>
      </c>
      <c r="L39" s="68">
        <f t="shared" si="6"/>
        <v>-126.687359727</v>
      </c>
      <c r="M39" s="88">
        <f t="shared" si="6"/>
        <v>-342.76542271822422</v>
      </c>
    </row>
    <row r="40" spans="1:13" s="2" customFormat="1" ht="19.5" thickBot="1">
      <c r="A40" s="89" t="s">
        <v>80</v>
      </c>
      <c r="B40" s="90">
        <v>8314.27</v>
      </c>
      <c r="C40" s="91">
        <v>8333.3499999999985</v>
      </c>
      <c r="D40" s="91">
        <v>6604.34</v>
      </c>
      <c r="E40" s="91">
        <v>5677.58</v>
      </c>
      <c r="F40" s="91">
        <v>4264.25</v>
      </c>
      <c r="G40" s="92">
        <v>3382.67</v>
      </c>
      <c r="H40" s="93">
        <v>285.84000000000003</v>
      </c>
      <c r="I40" s="93">
        <v>2399.73</v>
      </c>
      <c r="J40" s="94">
        <v>-3.78</v>
      </c>
      <c r="K40" s="93">
        <v>-110.64999999999999</v>
      </c>
      <c r="L40" s="95">
        <v>-114.42999999999999</v>
      </c>
      <c r="M40" s="93">
        <v>-276.20000000000005</v>
      </c>
    </row>
    <row r="41" spans="1:13" s="2" customFormat="1" ht="19.5" thickBot="1">
      <c r="A41" s="96" t="s">
        <v>18</v>
      </c>
      <c r="B41" s="97">
        <f>B29+B39</f>
        <v>164334.32844206379</v>
      </c>
      <c r="C41" s="97">
        <f t="shared" ref="C41:M41" si="7">C29+C39</f>
        <v>167745.08611700483</v>
      </c>
      <c r="D41" s="98">
        <f t="shared" si="7"/>
        <v>117958.65851945218</v>
      </c>
      <c r="E41" s="97">
        <f t="shared" si="7"/>
        <v>110827.69044952866</v>
      </c>
      <c r="F41" s="97">
        <f t="shared" si="7"/>
        <v>131840.7393245619</v>
      </c>
      <c r="G41" s="97">
        <f t="shared" si="7"/>
        <v>98386.209277087881</v>
      </c>
      <c r="H41" s="97">
        <f t="shared" si="7"/>
        <v>6009.6599126795509</v>
      </c>
      <c r="I41" s="99">
        <f t="shared" si="7"/>
        <v>28057.36176279718</v>
      </c>
      <c r="J41" s="99">
        <f t="shared" si="7"/>
        <v>73.770473753999994</v>
      </c>
      <c r="K41" s="99">
        <f t="shared" si="7"/>
        <v>-84.843248545000023</v>
      </c>
      <c r="L41" s="99">
        <f t="shared" si="7"/>
        <v>-11.072774791000015</v>
      </c>
      <c r="M41" s="100">
        <f t="shared" si="7"/>
        <v>-21542.835208972927</v>
      </c>
    </row>
    <row r="42" spans="1:13" s="2" customFormat="1" ht="18.75">
      <c r="A42" s="101" t="s">
        <v>67</v>
      </c>
      <c r="B42" s="102"/>
      <c r="C42" s="103"/>
      <c r="D42" s="103"/>
      <c r="E42" s="103"/>
      <c r="F42" s="103"/>
      <c r="G42" s="103"/>
      <c r="H42" s="103"/>
      <c r="I42" s="104"/>
      <c r="J42" s="104"/>
      <c r="K42" s="104"/>
      <c r="L42" s="105"/>
      <c r="M42" s="106"/>
    </row>
    <row r="43" spans="1:13" s="11" customFormat="1" ht="18.75">
      <c r="A43" s="107" t="s">
        <v>19</v>
      </c>
      <c r="B43" s="64">
        <v>6900.8756999999996</v>
      </c>
      <c r="C43" s="58">
        <v>6906.5626000000002</v>
      </c>
      <c r="D43" s="59">
        <v>1558.52</v>
      </c>
      <c r="E43" s="59">
        <v>1651.6572000000001</v>
      </c>
      <c r="F43" s="59">
        <v>5904.2430000000004</v>
      </c>
      <c r="G43" s="59">
        <v>1523.6370999999999</v>
      </c>
      <c r="H43" s="59">
        <v>-263.33179999999999</v>
      </c>
      <c r="I43" s="59">
        <v>213.2482</v>
      </c>
      <c r="J43" s="79">
        <v>0</v>
      </c>
      <c r="K43" s="59">
        <v>0</v>
      </c>
      <c r="L43" s="51">
        <v>0</v>
      </c>
      <c r="M43" s="32">
        <f t="shared" ref="M43:M44" si="8">E43-G43-H43-I43-L43</f>
        <v>178.10370000000017</v>
      </c>
    </row>
    <row r="44" spans="1:13" s="11" customFormat="1" ht="18.75">
      <c r="A44" s="108" t="s">
        <v>20</v>
      </c>
      <c r="B44" s="58">
        <v>1247.542598</v>
      </c>
      <c r="C44" s="58">
        <v>1247.542598</v>
      </c>
      <c r="D44" s="58">
        <v>870.020714</v>
      </c>
      <c r="E44" s="58">
        <v>854.42280400000004</v>
      </c>
      <c r="F44" s="58">
        <v>1798.96</v>
      </c>
      <c r="G44" s="58">
        <v>1141.1619579999999</v>
      </c>
      <c r="H44" s="58">
        <v>-51.560498000000003</v>
      </c>
      <c r="I44" s="58">
        <v>298.57</v>
      </c>
      <c r="J44" s="59">
        <v>28.33</v>
      </c>
      <c r="K44" s="59">
        <v>-23.9</v>
      </c>
      <c r="L44" s="51">
        <f>J44+K44</f>
        <v>4.43</v>
      </c>
      <c r="M44" s="50">
        <f t="shared" si="8"/>
        <v>-538.17865599999982</v>
      </c>
    </row>
    <row r="45" spans="1:13" s="2" customFormat="1" ht="18.75">
      <c r="A45" s="109" t="s">
        <v>21</v>
      </c>
      <c r="B45" s="110">
        <f>B43+B44</f>
        <v>8148.4182979999996</v>
      </c>
      <c r="C45" s="110">
        <f t="shared" ref="C45:M45" si="9">C43+C44</f>
        <v>8154.1051980000002</v>
      </c>
      <c r="D45" s="110">
        <f t="shared" si="9"/>
        <v>2428.5407139999998</v>
      </c>
      <c r="E45" s="110">
        <f t="shared" si="9"/>
        <v>2506.0800040000004</v>
      </c>
      <c r="F45" s="110">
        <f t="shared" si="9"/>
        <v>7703.2030000000004</v>
      </c>
      <c r="G45" s="110">
        <f t="shared" si="9"/>
        <v>2664.7990579999996</v>
      </c>
      <c r="H45" s="110">
        <f t="shared" si="9"/>
        <v>-314.89229799999998</v>
      </c>
      <c r="I45" s="110">
        <f t="shared" si="9"/>
        <v>511.81819999999999</v>
      </c>
      <c r="J45" s="87">
        <f t="shared" si="9"/>
        <v>28.33</v>
      </c>
      <c r="K45" s="87">
        <f t="shared" si="9"/>
        <v>-23.9</v>
      </c>
      <c r="L45" s="111">
        <f t="shared" si="9"/>
        <v>4.43</v>
      </c>
      <c r="M45" s="88">
        <f t="shared" si="9"/>
        <v>-360.07495599999964</v>
      </c>
    </row>
    <row r="46" spans="1:13" s="2" customFormat="1" ht="19.5" thickBot="1">
      <c r="A46" s="69" t="s">
        <v>80</v>
      </c>
      <c r="B46" s="112">
        <v>9133.8100000000013</v>
      </c>
      <c r="C46" s="113">
        <v>9136.77</v>
      </c>
      <c r="D46" s="113">
        <v>2619.9500000000003</v>
      </c>
      <c r="E46" s="113">
        <v>2618.7600000000002</v>
      </c>
      <c r="F46" s="113">
        <v>9843.61</v>
      </c>
      <c r="G46" s="113">
        <v>2957.8199999999997</v>
      </c>
      <c r="H46" s="114">
        <v>-598.61</v>
      </c>
      <c r="I46" s="114">
        <v>367.61</v>
      </c>
      <c r="J46" s="114">
        <v>121.05</v>
      </c>
      <c r="K46" s="114">
        <v>-5.01</v>
      </c>
      <c r="L46" s="115">
        <v>116.03999999999999</v>
      </c>
      <c r="M46" s="116">
        <v>-224.09999999999991</v>
      </c>
    </row>
    <row r="47" spans="1:13" ht="19.5" thickBot="1">
      <c r="A47" s="117" t="s">
        <v>22</v>
      </c>
      <c r="B47" s="118">
        <f>B41+B45</f>
        <v>172482.7467400638</v>
      </c>
      <c r="C47" s="119">
        <f t="shared" ref="C47:M47" si="10">C41+C45</f>
        <v>175899.19131500483</v>
      </c>
      <c r="D47" s="119">
        <f t="shared" si="10"/>
        <v>120387.19923345218</v>
      </c>
      <c r="E47" s="119">
        <f t="shared" si="10"/>
        <v>113333.77045352866</v>
      </c>
      <c r="F47" s="119">
        <f t="shared" si="10"/>
        <v>139543.94232456191</v>
      </c>
      <c r="G47" s="120">
        <f t="shared" si="10"/>
        <v>101051.00833508788</v>
      </c>
      <c r="H47" s="118">
        <f t="shared" si="10"/>
        <v>5694.7676146795511</v>
      </c>
      <c r="I47" s="119">
        <f t="shared" si="10"/>
        <v>28569.179962797181</v>
      </c>
      <c r="J47" s="119">
        <f t="shared" si="10"/>
        <v>102.10047375399999</v>
      </c>
      <c r="K47" s="119">
        <f t="shared" si="10"/>
        <v>-108.74324854500003</v>
      </c>
      <c r="L47" s="121">
        <f t="shared" si="10"/>
        <v>-6.642774791000015</v>
      </c>
      <c r="M47" s="122">
        <f t="shared" si="10"/>
        <v>-21902.910164972927</v>
      </c>
    </row>
    <row r="48" spans="1:13" s="2" customFormat="1" ht="18.75">
      <c r="A48" s="123" t="s">
        <v>80</v>
      </c>
      <c r="B48" s="124">
        <v>153437.80999999997</v>
      </c>
      <c r="C48" s="124">
        <v>156629.41999999998</v>
      </c>
      <c r="D48" s="124">
        <v>107410.92</v>
      </c>
      <c r="E48" s="124">
        <v>100453.58999999998</v>
      </c>
      <c r="F48" s="124">
        <v>122999.28999999998</v>
      </c>
      <c r="G48" s="124">
        <v>85651.109999999986</v>
      </c>
      <c r="H48" s="124">
        <v>3966.15</v>
      </c>
      <c r="I48" s="124">
        <v>25800.720000000001</v>
      </c>
      <c r="J48" s="125">
        <v>192.03</v>
      </c>
      <c r="K48" s="125">
        <v>-124.44</v>
      </c>
      <c r="L48" s="126">
        <v>67.590000000000018</v>
      </c>
      <c r="M48" s="127">
        <v>-14960.180000000006</v>
      </c>
    </row>
    <row r="49" spans="1:13" s="1" customFormat="1" ht="19.5" thickBot="1">
      <c r="A49" s="128" t="s">
        <v>68</v>
      </c>
      <c r="B49" s="129">
        <f>SUM(B47-B48)/B48</f>
        <v>0.12412153653694505</v>
      </c>
      <c r="C49" s="129">
        <f t="shared" ref="C49:I49" si="11">SUM(C47-C48)/C48</f>
        <v>0.12302778951109475</v>
      </c>
      <c r="D49" s="129">
        <f t="shared" si="11"/>
        <v>0.12080968334925518</v>
      </c>
      <c r="E49" s="129">
        <f t="shared" si="11"/>
        <v>0.12822021048255897</v>
      </c>
      <c r="F49" s="129">
        <f t="shared" si="11"/>
        <v>0.13451014493304744</v>
      </c>
      <c r="G49" s="129">
        <f t="shared" si="11"/>
        <v>0.17979800069243587</v>
      </c>
      <c r="H49" s="129"/>
      <c r="I49" s="129">
        <f t="shared" si="11"/>
        <v>0.10730165525602309</v>
      </c>
      <c r="J49" s="129"/>
      <c r="K49" s="129"/>
      <c r="L49" s="130"/>
      <c r="M49" s="131">
        <f t="shared" ref="M49" si="12">SUM(M47-M48)/M48</f>
        <v>0.46408065711595176</v>
      </c>
    </row>
    <row r="50" spans="1:13" s="1" customFormat="1" ht="18.75">
      <c r="A50" s="132" t="s">
        <v>44</v>
      </c>
      <c r="B50" s="133"/>
      <c r="C50" s="133"/>
      <c r="D50" s="133"/>
      <c r="E50" s="133"/>
      <c r="F50" s="133"/>
      <c r="G50" s="133"/>
      <c r="H50" s="133"/>
      <c r="I50" s="133"/>
      <c r="J50" s="133"/>
      <c r="K50" s="133"/>
      <c r="L50" s="134"/>
      <c r="M50" s="135"/>
    </row>
    <row r="51" spans="1:13" ht="15" customHeight="1">
      <c r="A51" s="352" t="s">
        <v>83</v>
      </c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21"/>
    </row>
    <row r="52" spans="1:13" s="12" customFormat="1" ht="18.75">
      <c r="A52" s="136" t="s">
        <v>69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</row>
    <row r="53" spans="1:13" s="12" customFormat="1" ht="18.75">
      <c r="A53" s="136" t="s">
        <v>70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</row>
    <row r="54" spans="1:13" s="12" customFormat="1" ht="18.75">
      <c r="A54" s="136" t="s">
        <v>72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</row>
    <row r="55" spans="1:13" s="12" customFormat="1" ht="18.75">
      <c r="A55" s="136" t="s">
        <v>76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</row>
    <row r="56" spans="1:13" ht="18.75">
      <c r="A56" s="136" t="s">
        <v>78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</row>
  </sheetData>
  <mergeCells count="3">
    <mergeCell ref="A1:E1"/>
    <mergeCell ref="A51:L51"/>
    <mergeCell ref="L1:M1"/>
  </mergeCells>
  <pageMargins left="0.71" right="0.25" top="0.21" bottom="0.16" header="0.23" footer="0.16"/>
  <pageSetup paperSize="9" scale="59" fitToHeight="0" orientation="landscape" r:id="rId1"/>
  <ignoredErrors>
    <ignoredError sqref="L29 L39 L45 L47" formula="1"/>
    <ignoredError sqref="B49 C49:G49 M49 I49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9"/>
  <sheetViews>
    <sheetView view="pageBreakPreview" zoomScale="110" zoomScaleSheetLayoutView="11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5"/>
  <cols>
    <col min="1" max="1" width="33.42578125" customWidth="1"/>
    <col min="2" max="2" width="14.7109375" customWidth="1"/>
    <col min="3" max="3" width="13.5703125" customWidth="1"/>
    <col min="4" max="4" width="16.42578125" customWidth="1"/>
    <col min="5" max="5" width="13.5703125" customWidth="1"/>
    <col min="6" max="6" width="12.28515625" customWidth="1"/>
    <col min="7" max="7" width="13.28515625" customWidth="1"/>
    <col min="8" max="8" width="9.85546875" customWidth="1"/>
    <col min="9" max="9" width="9.7109375" bestFit="1" customWidth="1"/>
    <col min="10" max="10" width="11.140625" bestFit="1" customWidth="1"/>
    <col min="11" max="11" width="10.5703125" bestFit="1" customWidth="1"/>
    <col min="12" max="12" width="11.28515625" customWidth="1"/>
    <col min="13" max="13" width="17.28515625" customWidth="1"/>
  </cols>
  <sheetData>
    <row r="1" spans="1:13" ht="30.75" thickBot="1">
      <c r="A1" s="356" t="s">
        <v>89</v>
      </c>
      <c r="B1" s="354"/>
      <c r="C1" s="354"/>
      <c r="D1" s="354"/>
      <c r="E1" s="354"/>
      <c r="H1" s="8"/>
      <c r="I1" s="10"/>
      <c r="L1" s="9"/>
      <c r="M1" s="3" t="s">
        <v>0</v>
      </c>
    </row>
    <row r="2" spans="1:13" s="13" customFormat="1" ht="132" thickBot="1">
      <c r="A2" s="138" t="s">
        <v>1</v>
      </c>
      <c r="B2" s="139" t="s">
        <v>23</v>
      </c>
      <c r="C2" s="140" t="s">
        <v>24</v>
      </c>
      <c r="D2" s="141" t="s">
        <v>25</v>
      </c>
      <c r="E2" s="142" t="s">
        <v>43</v>
      </c>
      <c r="F2" s="142" t="s">
        <v>26</v>
      </c>
      <c r="G2" s="28" t="s">
        <v>27</v>
      </c>
      <c r="H2" s="143" t="s">
        <v>29</v>
      </c>
      <c r="I2" s="144" t="s">
        <v>30</v>
      </c>
      <c r="J2" s="145" t="s">
        <v>31</v>
      </c>
      <c r="K2" s="144" t="s">
        <v>38</v>
      </c>
      <c r="L2" s="144" t="s">
        <v>39</v>
      </c>
      <c r="M2" s="146" t="s">
        <v>45</v>
      </c>
    </row>
    <row r="3" spans="1:13" ht="18.75">
      <c r="A3" s="147" t="s">
        <v>48</v>
      </c>
      <c r="B3" s="148"/>
      <c r="C3" s="149"/>
      <c r="D3" s="149"/>
      <c r="E3" s="149"/>
      <c r="F3" s="150"/>
      <c r="G3" s="151"/>
      <c r="H3" s="152"/>
      <c r="I3" s="152"/>
      <c r="J3" s="153"/>
      <c r="K3" s="152"/>
      <c r="L3" s="152"/>
      <c r="M3" s="154"/>
    </row>
    <row r="4" spans="1:13" ht="18.75">
      <c r="A4" s="155" t="s">
        <v>84</v>
      </c>
      <c r="B4" s="148">
        <v>3.6424649402028022</v>
      </c>
      <c r="C4" s="149">
        <f>'Business Results'!M4+'Profit &amp; Ratios'!B4</f>
        <v>-140.64864102456602</v>
      </c>
      <c r="D4" s="149">
        <v>7.7014026597971972</v>
      </c>
      <c r="E4" s="149">
        <v>1.4245513999999999</v>
      </c>
      <c r="F4" s="150">
        <v>-134.37</v>
      </c>
      <c r="G4" s="151">
        <v>-134.37167196476884</v>
      </c>
      <c r="H4" s="152">
        <f>'Business Results'!F4/'Business Results'!C4</f>
        <v>0.30391429984003115</v>
      </c>
      <c r="I4" s="152">
        <f>'Business Results'!D4/'Business Results'!B4</f>
        <v>0.6924278623715221</v>
      </c>
      <c r="J4" s="156">
        <f>'Business Results'!G4/'Business Results'!E4</f>
        <v>0.58613601998443765</v>
      </c>
      <c r="K4" s="157">
        <f>'Business Results'!H4/'Business Results'!D4</f>
        <v>-2.5113627696705661E-2</v>
      </c>
      <c r="L4" s="152">
        <f>'Business Results'!I4/'Business Results'!D4</f>
        <v>1.6640134643767424</v>
      </c>
      <c r="M4" s="158">
        <f t="shared" ref="M4" si="0">J4+K4+L4</f>
        <v>2.2250358566644746</v>
      </c>
    </row>
    <row r="5" spans="1:13" ht="18.75">
      <c r="A5" s="159" t="s">
        <v>10</v>
      </c>
      <c r="B5" s="160">
        <v>929.85829999999999</v>
      </c>
      <c r="C5" s="149">
        <v>967.68</v>
      </c>
      <c r="D5" s="149">
        <v>272.18450000000001</v>
      </c>
      <c r="E5" s="149">
        <v>-88.352605900000029</v>
      </c>
      <c r="F5" s="150">
        <v>1151.52</v>
      </c>
      <c r="G5" s="161">
        <v>779.85829409999997</v>
      </c>
      <c r="H5" s="152">
        <f>'Business Results'!F5/'Business Results'!C5</f>
        <v>0.57958118753849341</v>
      </c>
      <c r="I5" s="152">
        <f>'Business Results'!D5/'Business Results'!B5</f>
        <v>0.70297237885503339</v>
      </c>
      <c r="J5" s="156">
        <f>'Business Results'!G5/'Business Results'!E5</f>
        <v>0.68624301010207611</v>
      </c>
      <c r="K5" s="157">
        <f>'Business Results'!H5/'Business Results'!D5</f>
        <v>4.8198211976275239E-2</v>
      </c>
      <c r="L5" s="152">
        <f>'Business Results'!I5/'Business Results'!D5</f>
        <v>0.23244172077995995</v>
      </c>
      <c r="M5" s="158">
        <f t="shared" ref="M5:M28" si="1">J5+K5+L5</f>
        <v>0.96688294285831133</v>
      </c>
    </row>
    <row r="6" spans="1:13" ht="18.75">
      <c r="A6" s="159" t="s">
        <v>49</v>
      </c>
      <c r="B6" s="160">
        <v>252.85040000000001</v>
      </c>
      <c r="C6" s="149">
        <f>'Business Results'!M6+'Profit &amp; Ratios'!B6</f>
        <v>131.86040000000003</v>
      </c>
      <c r="D6" s="149">
        <v>42.0139</v>
      </c>
      <c r="E6" s="149">
        <v>-170.8338</v>
      </c>
      <c r="F6" s="150">
        <f t="shared" ref="F6:F27" si="2">C6+D6+E6</f>
        <v>3.0405000000000371</v>
      </c>
      <c r="G6" s="151">
        <v>3.0418999999999699</v>
      </c>
      <c r="H6" s="152">
        <f>'Business Results'!F6/'Business Results'!C6</f>
        <v>0.63465674956457896</v>
      </c>
      <c r="I6" s="152">
        <f>'Business Results'!D6/'Business Results'!B6</f>
        <v>0.67154525811283217</v>
      </c>
      <c r="J6" s="156">
        <f>'Business Results'!G6/'Business Results'!E6</f>
        <v>0.76961620881353665</v>
      </c>
      <c r="K6" s="157">
        <f>'Business Results'!H6/'Business Results'!D6</f>
        <v>3.5247180081170823E-2</v>
      </c>
      <c r="L6" s="152">
        <f>'Business Results'!I6/'Business Results'!D6</f>
        <v>0.25711049251893797</v>
      </c>
      <c r="M6" s="158">
        <f t="shared" si="1"/>
        <v>1.0619738814136455</v>
      </c>
    </row>
    <row r="7" spans="1:13" ht="18.75">
      <c r="A7" s="159" t="s">
        <v>50</v>
      </c>
      <c r="B7" s="160">
        <v>483.14</v>
      </c>
      <c r="C7" s="149">
        <f>'Business Results'!M7+'Profit &amp; Ratios'!B7</f>
        <v>258.11</v>
      </c>
      <c r="D7" s="149">
        <v>54.42</v>
      </c>
      <c r="E7" s="149">
        <v>-61.95</v>
      </c>
      <c r="F7" s="150">
        <f t="shared" si="2"/>
        <v>250.58000000000004</v>
      </c>
      <c r="G7" s="151">
        <v>178.94</v>
      </c>
      <c r="H7" s="152">
        <f>'Business Results'!F7/'Business Results'!C7</f>
        <v>0.71149396982748825</v>
      </c>
      <c r="I7" s="152">
        <f>'Business Results'!D7/'Business Results'!B7</f>
        <v>0.75704624609398796</v>
      </c>
      <c r="J7" s="156">
        <f>'Business Results'!G7/'Business Results'!E7</f>
        <v>0.76576415511112639</v>
      </c>
      <c r="K7" s="157">
        <f>'Business Results'!H7/'Business Results'!D7</f>
        <v>3.7954457647194394E-3</v>
      </c>
      <c r="L7" s="152">
        <f>'Business Results'!I7/'Business Results'!D7</f>
        <v>0.27648887737956968</v>
      </c>
      <c r="M7" s="158">
        <f t="shared" si="1"/>
        <v>1.0460484782554156</v>
      </c>
    </row>
    <row r="8" spans="1:13" ht="18.75">
      <c r="A8" s="162" t="s">
        <v>87</v>
      </c>
      <c r="B8" s="160">
        <v>10.2187</v>
      </c>
      <c r="C8" s="149">
        <f>'Business Results'!M8+'Profit &amp; Ratios'!B8</f>
        <v>-31.762000000000022</v>
      </c>
      <c r="D8" s="149">
        <v>8.2491000000000003</v>
      </c>
      <c r="E8" s="149">
        <v>-5.3167999999999997</v>
      </c>
      <c r="F8" s="150">
        <f t="shared" si="2"/>
        <v>-28.829700000000024</v>
      </c>
      <c r="G8" s="151">
        <v>-28.829699999999999</v>
      </c>
      <c r="H8" s="152">
        <f>'Business Results'!F8/'Business Results'!C8</f>
        <v>0.18596516901616539</v>
      </c>
      <c r="I8" s="152">
        <f>'Business Results'!D8/'Business Results'!B8</f>
        <v>0.53107651445399184</v>
      </c>
      <c r="J8" s="156">
        <f>'Business Results'!G8/'Business Results'!E8</f>
        <v>0.28406324293133295</v>
      </c>
      <c r="K8" s="157">
        <f>'Business Results'!H8/'Business Results'!D8</f>
        <v>-0.31028077057749931</v>
      </c>
      <c r="L8" s="152">
        <f>'Business Results'!I8/'Business Results'!D8</f>
        <v>1.0067062986685011</v>
      </c>
      <c r="M8" s="158">
        <f t="shared" si="1"/>
        <v>0.98048877102233478</v>
      </c>
    </row>
    <row r="9" spans="1:13" ht="18.75">
      <c r="A9" s="159" t="s">
        <v>88</v>
      </c>
      <c r="B9" s="163">
        <v>1.4397</v>
      </c>
      <c r="C9" s="149">
        <f>'Business Results'!M9+'Profit &amp; Ratios'!B9</f>
        <v>-64.313824936000088</v>
      </c>
      <c r="D9" s="39">
        <v>6.6712999999999996</v>
      </c>
      <c r="E9" s="39">
        <v>0</v>
      </c>
      <c r="F9" s="150">
        <f t="shared" si="2"/>
        <v>-57.642524936000086</v>
      </c>
      <c r="G9" s="39">
        <v>-57.6425249360001</v>
      </c>
      <c r="H9" s="152">
        <f>'Business Results'!F9/'Business Results'!C9</f>
        <v>0.37900210980940258</v>
      </c>
      <c r="I9" s="152">
        <f>'Business Results'!D9/'Business Results'!B9</f>
        <v>0.79493343109132686</v>
      </c>
      <c r="J9" s="156">
        <f>'Business Results'!G9/'Business Results'!E9</f>
        <v>1.2253710143487886</v>
      </c>
      <c r="K9" s="157">
        <f>'Business Results'!H9/'Business Results'!D9</f>
        <v>-0.14115760243635658</v>
      </c>
      <c r="L9" s="152">
        <f>'Business Results'!I9/'Business Results'!D9</f>
        <v>0.84776388804076941</v>
      </c>
      <c r="M9" s="158">
        <f t="shared" si="1"/>
        <v>1.9319772999532014</v>
      </c>
    </row>
    <row r="10" spans="1:13" ht="18.75">
      <c r="A10" s="159" t="s">
        <v>51</v>
      </c>
      <c r="B10" s="163">
        <v>227.91510614042969</v>
      </c>
      <c r="C10" s="149">
        <f>'Business Results'!M10+'Profit &amp; Ratios'!B10</f>
        <v>65.104219140429677</v>
      </c>
      <c r="D10" s="39">
        <v>44.609900000000003</v>
      </c>
      <c r="E10" s="35">
        <v>-7.1317317060000001</v>
      </c>
      <c r="F10" s="150">
        <f t="shared" si="2"/>
        <v>102.58238743442969</v>
      </c>
      <c r="G10" s="39">
        <v>117.81545378102969</v>
      </c>
      <c r="H10" s="152">
        <f>'Business Results'!F10/'Business Results'!C10</f>
        <v>0.59324078555410331</v>
      </c>
      <c r="I10" s="152">
        <f>'Business Results'!D10/'Business Results'!B10</f>
        <v>0.67404079590508414</v>
      </c>
      <c r="J10" s="156">
        <f>'Business Results'!G10/'Business Results'!E10</f>
        <v>0.68777470053624945</v>
      </c>
      <c r="K10" s="157">
        <f>'Business Results'!H10/'Business Results'!D10</f>
        <v>4.268619476209181E-2</v>
      </c>
      <c r="L10" s="152">
        <f>'Business Results'!I10/'Business Results'!D10</f>
        <v>0.33871277676100414</v>
      </c>
      <c r="M10" s="158">
        <f t="shared" si="1"/>
        <v>1.0691736720593454</v>
      </c>
    </row>
    <row r="11" spans="1:13" ht="18.75">
      <c r="A11" s="159" t="s">
        <v>85</v>
      </c>
      <c r="B11" s="163">
        <v>25.874600969999999</v>
      </c>
      <c r="C11" s="149">
        <f>'Business Results'!M11+'Profit &amp; Ratios'!B11</f>
        <v>-299.98299461000016</v>
      </c>
      <c r="D11" s="39">
        <v>32.156174980000003</v>
      </c>
      <c r="E11" s="39">
        <v>-3.04708874</v>
      </c>
      <c r="F11" s="150">
        <f t="shared" si="2"/>
        <v>-270.87390837000015</v>
      </c>
      <c r="G11" s="39">
        <v>-270.64369500999965</v>
      </c>
      <c r="H11" s="152">
        <f>'Business Results'!F11/'Business Results'!C11</f>
        <v>0.47133218294585344</v>
      </c>
      <c r="I11" s="152">
        <f>'Business Results'!D11/'Business Results'!B11</f>
        <v>1.0676733566058736</v>
      </c>
      <c r="J11" s="156">
        <f>'Business Results'!G11/'Business Results'!E11</f>
        <v>0.78825702435829137</v>
      </c>
      <c r="K11" s="157">
        <f>'Business Results'!H11/'Business Results'!D11</f>
        <v>1.8179818720015277E-2</v>
      </c>
      <c r="L11" s="152">
        <f>'Business Results'!I11/'Business Results'!D11</f>
        <v>0.43257007187374052</v>
      </c>
      <c r="M11" s="158">
        <f t="shared" si="1"/>
        <v>1.2390069149520473</v>
      </c>
    </row>
    <row r="12" spans="1:13" ht="18.75">
      <c r="A12" s="159" t="s">
        <v>86</v>
      </c>
      <c r="B12" s="163">
        <v>571.81055987815387</v>
      </c>
      <c r="C12" s="149">
        <f>'Business Results'!M12+'Profit &amp; Ratios'!B12</f>
        <v>493.90580960183127</v>
      </c>
      <c r="D12" s="39">
        <v>153.79615929322742</v>
      </c>
      <c r="E12" s="39">
        <v>-180.47232017475343</v>
      </c>
      <c r="F12" s="150">
        <f t="shared" si="2"/>
        <v>467.22964872030525</v>
      </c>
      <c r="G12" s="39">
        <v>382.98787287031587</v>
      </c>
      <c r="H12" s="152">
        <f>'Business Results'!F12/'Business Results'!C12</f>
        <v>0.6563744130418302</v>
      </c>
      <c r="I12" s="152">
        <f>'Business Results'!D12/'Business Results'!B12</f>
        <v>0.50770499595243723</v>
      </c>
      <c r="J12" s="156">
        <f>'Business Results'!G12/'Business Results'!E12</f>
        <v>0.76356256173614401</v>
      </c>
      <c r="K12" s="157">
        <f>'Business Results'!H12/'Business Results'!D12</f>
        <v>-3.4896613731161728E-2</v>
      </c>
      <c r="L12" s="152">
        <f>'Business Results'!I12/'Business Results'!D12</f>
        <v>0.25872042254648636</v>
      </c>
      <c r="M12" s="158">
        <f t="shared" si="1"/>
        <v>0.98738637055146872</v>
      </c>
    </row>
    <row r="13" spans="1:13" ht="18.75">
      <c r="A13" s="159" t="s">
        <v>52</v>
      </c>
      <c r="B13" s="148">
        <v>1365.2452000000001</v>
      </c>
      <c r="C13" s="149">
        <v>1231.4196000000009</v>
      </c>
      <c r="D13" s="149">
        <v>460.00619999999998</v>
      </c>
      <c r="E13" s="149">
        <v>-93.007199999999997</v>
      </c>
      <c r="F13" s="150">
        <f t="shared" si="2"/>
        <v>1598.4186000000009</v>
      </c>
      <c r="G13" s="151">
        <v>1049.2626</v>
      </c>
      <c r="H13" s="152">
        <f>'Business Results'!F13/'Business Results'!C13</f>
        <v>0.62569533784583486</v>
      </c>
      <c r="I13" s="152">
        <f>'Business Results'!D13/'Business Results'!B13</f>
        <v>0.65836624942561117</v>
      </c>
      <c r="J13" s="156">
        <f>'Business Results'!G13/'Business Results'!E13</f>
        <v>0.75317659560495975</v>
      </c>
      <c r="K13" s="157">
        <f>'Business Results'!H13/'Business Results'!D13</f>
        <v>2.3368852321524424E-2</v>
      </c>
      <c r="L13" s="152">
        <f>'Business Results'!I13/'Business Results'!D13</f>
        <v>0.20860362570450885</v>
      </c>
      <c r="M13" s="158">
        <f t="shared" si="1"/>
        <v>0.98514907363099302</v>
      </c>
    </row>
    <row r="14" spans="1:13" ht="18.75">
      <c r="A14" s="159" t="s">
        <v>53</v>
      </c>
      <c r="B14" s="164">
        <v>438.82574021072401</v>
      </c>
      <c r="C14" s="149">
        <f>'Business Results'!M14+'Profit &amp; Ratios'!B14</f>
        <v>139.88151958072382</v>
      </c>
      <c r="D14" s="41">
        <v>138.53</v>
      </c>
      <c r="E14" s="41">
        <v>-43.178477730000004</v>
      </c>
      <c r="F14" s="150">
        <f>C14+D14+E14</f>
        <v>235.23304185072385</v>
      </c>
      <c r="G14" s="41">
        <v>178.62197470900193</v>
      </c>
      <c r="H14" s="152">
        <f>'Business Results'!F14/'Business Results'!C14</f>
        <v>0.77012366444550828</v>
      </c>
      <c r="I14" s="152">
        <f>'Business Results'!D14/'Business Results'!B14</f>
        <v>0.59807599213261264</v>
      </c>
      <c r="J14" s="156">
        <f>'Business Results'!G14/'Business Results'!E14</f>
        <v>0.88286400628807249</v>
      </c>
      <c r="K14" s="157">
        <f>'Business Results'!H14/'Business Results'!D14</f>
        <v>5.1028476702064E-2</v>
      </c>
      <c r="L14" s="152">
        <f>'Business Results'!I14/'Business Results'!D14</f>
        <v>0.13306862068043837</v>
      </c>
      <c r="M14" s="165">
        <f>J14+K14+L14</f>
        <v>1.0669611036705748</v>
      </c>
    </row>
    <row r="15" spans="1:13" ht="18.75">
      <c r="A15" s="159" t="s">
        <v>54</v>
      </c>
      <c r="B15" s="148">
        <v>19.6724</v>
      </c>
      <c r="C15" s="149">
        <f>'Business Results'!M15+'Profit &amp; Ratios'!B15</f>
        <v>-41.837113699999989</v>
      </c>
      <c r="D15" s="149">
        <v>8.0608000000000004</v>
      </c>
      <c r="E15" s="149">
        <v>-1.1231</v>
      </c>
      <c r="F15" s="150">
        <f t="shared" si="2"/>
        <v>-34.89941369999999</v>
      </c>
      <c r="G15" s="151">
        <v>-34.89941369999999</v>
      </c>
      <c r="H15" s="152">
        <f>'Business Results'!F15/'Business Results'!C15</f>
        <v>0.52481446666714837</v>
      </c>
      <c r="I15" s="152">
        <f>'Business Results'!D15/'Business Results'!B15</f>
        <v>0.88720164963025128</v>
      </c>
      <c r="J15" s="156">
        <f>'Business Results'!G15/'Business Results'!E15</f>
        <v>0.68060198211646339</v>
      </c>
      <c r="K15" s="157">
        <f>'Business Results'!H15/'Business Results'!D15</f>
        <v>7.458341007062827E-2</v>
      </c>
      <c r="L15" s="152">
        <f>'Business Results'!I15/'Business Results'!D15</f>
        <v>0.39129998854555503</v>
      </c>
      <c r="M15" s="158">
        <f t="shared" si="1"/>
        <v>1.1464853807326467</v>
      </c>
    </row>
    <row r="16" spans="1:13" ht="18.75">
      <c r="A16" s="159" t="s">
        <v>77</v>
      </c>
      <c r="B16" s="163">
        <v>88.885823743406633</v>
      </c>
      <c r="C16" s="149">
        <f>'Business Results'!M16+'Profit &amp; Ratios'!B16</f>
        <v>-86.02394026246921</v>
      </c>
      <c r="D16" s="39">
        <v>30.368438108593377</v>
      </c>
      <c r="E16" s="39">
        <v>-82.809759897123882</v>
      </c>
      <c r="F16" s="150">
        <f t="shared" si="2"/>
        <v>-138.46526205099971</v>
      </c>
      <c r="G16" s="39">
        <v>-138.46526205099971</v>
      </c>
      <c r="H16" s="152">
        <f>'Business Results'!F16/'Business Results'!C16</f>
        <v>0.63061790750687408</v>
      </c>
      <c r="I16" s="152">
        <f>'Business Results'!D16/'Business Results'!B16</f>
        <v>0.88022012076705491</v>
      </c>
      <c r="J16" s="156">
        <f>'Business Results'!G16/'Business Results'!E16</f>
        <v>0.73381984704512326</v>
      </c>
      <c r="K16" s="157">
        <f>'Business Results'!H16/'Business Results'!D16</f>
        <v>0.11235234220986634</v>
      </c>
      <c r="L16" s="152">
        <f>'Business Results'!I16/'Business Results'!D16</f>
        <v>0.28072798633473495</v>
      </c>
      <c r="M16" s="158">
        <f t="shared" si="1"/>
        <v>1.1269001755897246</v>
      </c>
    </row>
    <row r="17" spans="1:13" ht="18.75">
      <c r="A17" s="159" t="s">
        <v>12</v>
      </c>
      <c r="B17" s="148">
        <v>91.973600000000005</v>
      </c>
      <c r="C17" s="149">
        <f>'Business Results'!M17+'Profit &amp; Ratios'!B17</f>
        <v>-8.7535000000000025</v>
      </c>
      <c r="D17" s="149">
        <v>14.283899999999999</v>
      </c>
      <c r="E17" s="149">
        <v>13.7349</v>
      </c>
      <c r="F17" s="150">
        <v>-8.204500000000003</v>
      </c>
      <c r="G17" s="161">
        <v>1.4343999999999359</v>
      </c>
      <c r="H17" s="152">
        <f>'Business Results'!F17/'Business Results'!C17</f>
        <v>0.59192012243863446</v>
      </c>
      <c r="I17" s="152">
        <f>'Business Results'!D17/'Business Results'!B17</f>
        <v>0.53285617168748123</v>
      </c>
      <c r="J17" s="156">
        <f>'Business Results'!G17/'Business Results'!E17</f>
        <v>0.7057738427999326</v>
      </c>
      <c r="K17" s="157">
        <f>'Business Results'!H17/'Business Results'!D17</f>
        <v>-5.5989022882986648E-2</v>
      </c>
      <c r="L17" s="152">
        <f>'Business Results'!I17/'Business Results'!D17</f>
        <v>0.47141304846169668</v>
      </c>
      <c r="M17" s="158">
        <f t="shared" si="1"/>
        <v>1.1211978683786425</v>
      </c>
    </row>
    <row r="18" spans="1:13" s="20" customFormat="1" ht="18.75">
      <c r="A18" s="166" t="s">
        <v>55</v>
      </c>
      <c r="B18" s="167">
        <v>2683.14</v>
      </c>
      <c r="C18" s="168">
        <f>'Business Results'!M18+'Profit &amp; Ratios'!B18</f>
        <v>-1788.4200000000005</v>
      </c>
      <c r="D18" s="45">
        <v>251.78999999999996</v>
      </c>
      <c r="E18" s="46">
        <v>-159.66</v>
      </c>
      <c r="F18" s="169">
        <f t="shared" si="2"/>
        <v>-1696.2900000000006</v>
      </c>
      <c r="G18" s="170">
        <v>-1696.1299999999992</v>
      </c>
      <c r="H18" s="171">
        <f>'Business Results'!F18/'Business Results'!C18</f>
        <v>1.021037083067627</v>
      </c>
      <c r="I18" s="171">
        <f>'Business Results'!D18/'Business Results'!B18</f>
        <v>0.63574733216819845</v>
      </c>
      <c r="J18" s="172">
        <f>'Business Results'!G18/'Business Results'!E18</f>
        <v>1.0994023072685</v>
      </c>
      <c r="K18" s="173">
        <f>'Business Results'!H18/'Business Results'!D18</f>
        <v>8.4680745238638014E-2</v>
      </c>
      <c r="L18" s="171">
        <f>'Business Results'!I18/'Business Results'!D18</f>
        <v>0.26930035438211092</v>
      </c>
      <c r="M18" s="165">
        <f t="shared" si="1"/>
        <v>1.4533834068892488</v>
      </c>
    </row>
    <row r="19" spans="1:13" ht="18.75">
      <c r="A19" s="162" t="s">
        <v>13</v>
      </c>
      <c r="B19" s="148">
        <v>3784.7856139928067</v>
      </c>
      <c r="C19" s="149">
        <f>'Business Results'!M19+'Profit &amp; Ratios'!B19</f>
        <v>-1461.3437568951963</v>
      </c>
      <c r="D19" s="149">
        <v>2101.0272735021931</v>
      </c>
      <c r="E19" s="149">
        <v>5.1848175739999975</v>
      </c>
      <c r="F19" s="150">
        <f t="shared" si="2"/>
        <v>644.86833418099684</v>
      </c>
      <c r="G19" s="151">
        <v>579.787819925995</v>
      </c>
      <c r="H19" s="152">
        <f>'Business Results'!F19/'Business Results'!C19</f>
        <v>0.91498708665198847</v>
      </c>
      <c r="I19" s="152">
        <f>'Business Results'!D19/'Business Results'!B19</f>
        <v>0.83136135948559076</v>
      </c>
      <c r="J19" s="156">
        <f>'Business Results'!G19/'Business Results'!E19</f>
        <v>0.95388550954391382</v>
      </c>
      <c r="K19" s="157">
        <f>'Business Results'!H19/'Business Results'!D19</f>
        <v>9.9407490861074671E-2</v>
      </c>
      <c r="L19" s="152">
        <f>'Business Results'!I19/'Business Results'!D19</f>
        <v>0.18330032440736291</v>
      </c>
      <c r="M19" s="158">
        <f t="shared" si="1"/>
        <v>1.2365933248123515</v>
      </c>
    </row>
    <row r="20" spans="1:13" ht="18.75">
      <c r="A20" s="159" t="s">
        <v>56</v>
      </c>
      <c r="B20" s="148">
        <v>2575.19</v>
      </c>
      <c r="C20" s="149">
        <f>'Business Results'!M20+'Profit &amp; Ratios'!B20</f>
        <v>-1217.412499999999</v>
      </c>
      <c r="D20" s="149">
        <v>609.29</v>
      </c>
      <c r="E20" s="149">
        <v>179.13</v>
      </c>
      <c r="F20" s="150">
        <f t="shared" si="2"/>
        <v>-428.99249999999904</v>
      </c>
      <c r="G20" s="174">
        <v>-293.66090009999999</v>
      </c>
      <c r="H20" s="152">
        <f>'Business Results'!F20/'Business Results'!C20</f>
        <v>1.01957976239003</v>
      </c>
      <c r="I20" s="152">
        <f>'Business Results'!D20/'Business Results'!B20</f>
        <v>0.80427058875457369</v>
      </c>
      <c r="J20" s="156">
        <f>'Business Results'!G20/'Business Results'!E20</f>
        <v>1.0609871641213457</v>
      </c>
      <c r="K20" s="157">
        <f>'Business Results'!H20/'Business Results'!D20</f>
        <v>6.0720974700074107E-2</v>
      </c>
      <c r="L20" s="152">
        <f>'Business Results'!I20/'Business Results'!D20</f>
        <v>0.22733345396833446</v>
      </c>
      <c r="M20" s="158">
        <f t="shared" si="1"/>
        <v>1.3490415927897543</v>
      </c>
    </row>
    <row r="21" spans="1:13" ht="18.75">
      <c r="A21" s="159" t="s">
        <v>57</v>
      </c>
      <c r="B21" s="148">
        <v>15.341699301873046</v>
      </c>
      <c r="C21" s="149">
        <f>'Business Results'!M21+'Profit &amp; Ratios'!B21</f>
        <v>-14.134673779072791</v>
      </c>
      <c r="D21" s="149">
        <v>12.142509698126958</v>
      </c>
      <c r="E21" s="149">
        <v>-19.911256898054106</v>
      </c>
      <c r="F21" s="150">
        <f t="shared" si="2"/>
        <v>-21.903420978999939</v>
      </c>
      <c r="G21" s="57">
        <v>-20.352996778999966</v>
      </c>
      <c r="H21" s="152">
        <f>'Business Results'!F21/'Business Results'!C21</f>
        <v>0.67021347328249603</v>
      </c>
      <c r="I21" s="152">
        <f>'Business Results'!D21/'Business Results'!B21</f>
        <v>0.90642956754647663</v>
      </c>
      <c r="J21" s="156">
        <f>'Business Results'!G21/'Business Results'!E21</f>
        <v>0.83496055328552488</v>
      </c>
      <c r="K21" s="157">
        <f>'Business Results'!H21/'Business Results'!D21</f>
        <v>7.0964568814418635E-2</v>
      </c>
      <c r="L21" s="152">
        <f>'Business Results'!I21/'Business Results'!D21</f>
        <v>0.34962671591012334</v>
      </c>
      <c r="M21" s="158">
        <f t="shared" si="1"/>
        <v>1.2555518380100668</v>
      </c>
    </row>
    <row r="22" spans="1:13" s="20" customFormat="1" ht="18.75">
      <c r="A22" s="166" t="s">
        <v>58</v>
      </c>
      <c r="B22" s="175">
        <v>620.90246553043323</v>
      </c>
      <c r="C22" s="168">
        <f>'Business Results'!M22+'Profit &amp; Ratios'!B22</f>
        <v>161.92246553043321</v>
      </c>
      <c r="D22" s="168">
        <v>107.5022</v>
      </c>
      <c r="E22" s="168">
        <v>-57.399510644999999</v>
      </c>
      <c r="F22" s="169">
        <v>212.02</v>
      </c>
      <c r="G22" s="176">
        <v>212.0226700000002</v>
      </c>
      <c r="H22" s="171">
        <f>'Business Results'!F22/'Business Results'!C22</f>
        <v>0.7816442083115418</v>
      </c>
      <c r="I22" s="171">
        <f>'Business Results'!D22/'Business Results'!B22</f>
        <v>0.59626165084909366</v>
      </c>
      <c r="J22" s="172">
        <f>'Business Results'!G22/'Business Results'!E22</f>
        <v>0.85817937410160694</v>
      </c>
      <c r="K22" s="173">
        <f>'Business Results'!H22/'Business Results'!D22</f>
        <v>-3.1982229642961183E-3</v>
      </c>
      <c r="L22" s="171">
        <f>'Business Results'!I22/'Business Results'!D22</f>
        <v>0.26404091927888951</v>
      </c>
      <c r="M22" s="165">
        <f t="shared" si="1"/>
        <v>1.1190220704162002</v>
      </c>
    </row>
    <row r="23" spans="1:13" ht="18.75">
      <c r="A23" s="159" t="s">
        <v>59</v>
      </c>
      <c r="B23" s="148">
        <v>301.93061</v>
      </c>
      <c r="C23" s="149">
        <v>118.50995187400019</v>
      </c>
      <c r="D23" s="148">
        <v>82.520300000000006</v>
      </c>
      <c r="E23" s="148">
        <v>-19.018662399999997</v>
      </c>
      <c r="F23" s="150">
        <f t="shared" si="2"/>
        <v>182.01158947400023</v>
      </c>
      <c r="G23" s="174">
        <v>121.20216947400057</v>
      </c>
      <c r="H23" s="152">
        <f>'Business Results'!F23/'Business Results'!C23</f>
        <v>0.8015665148693627</v>
      </c>
      <c r="I23" s="152">
        <f>'Business Results'!D23/'Business Results'!B23</f>
        <v>0.69691021838600598</v>
      </c>
      <c r="J23" s="156">
        <f>'Business Results'!G23/'Business Results'!E23</f>
        <v>0.84844074344483733</v>
      </c>
      <c r="K23" s="157">
        <f>'Business Results'!H23/'Business Results'!D23</f>
        <v>3.82385642982387E-2</v>
      </c>
      <c r="L23" s="152">
        <f>'Business Results'!I23/'Business Results'!D23</f>
        <v>0.1947550534672868</v>
      </c>
      <c r="M23" s="158">
        <f t="shared" si="1"/>
        <v>1.0814343612103627</v>
      </c>
    </row>
    <row r="24" spans="1:13" s="1" customFormat="1" ht="18.75">
      <c r="A24" s="162" t="s">
        <v>60</v>
      </c>
      <c r="B24" s="160">
        <v>278.38459999999998</v>
      </c>
      <c r="C24" s="149">
        <f>'Business Results'!M24+'Profit &amp; Ratios'!B24</f>
        <v>362.02009999999973</v>
      </c>
      <c r="D24" s="160">
        <v>123.1574</v>
      </c>
      <c r="E24" s="160">
        <v>-15.384</v>
      </c>
      <c r="F24" s="150">
        <f t="shared" si="2"/>
        <v>469.79349999999971</v>
      </c>
      <c r="G24" s="177">
        <v>333.99200000000002</v>
      </c>
      <c r="H24" s="152">
        <f>'Business Results'!F24/'Business Results'!C24</f>
        <v>0.62890141679953482</v>
      </c>
      <c r="I24" s="152">
        <f>'Business Results'!D24/'Business Results'!B24</f>
        <v>0.5435430706861345</v>
      </c>
      <c r="J24" s="156">
        <f>'Business Results'!G24/'Business Results'!E24</f>
        <v>0.7203914513400842</v>
      </c>
      <c r="K24" s="157">
        <f>'Business Results'!H24/'Business Results'!D24</f>
        <v>-3.3813865776273567E-3</v>
      </c>
      <c r="L24" s="152">
        <f>'Business Results'!I24/'Business Results'!D24</f>
        <v>0.23227791735231837</v>
      </c>
      <c r="M24" s="158">
        <f t="shared" si="1"/>
        <v>0.94928798211477528</v>
      </c>
    </row>
    <row r="25" spans="1:13" s="18" customFormat="1" ht="18.75">
      <c r="A25" s="166" t="s">
        <v>61</v>
      </c>
      <c r="B25" s="178">
        <v>662.42526859813495</v>
      </c>
      <c r="C25" s="149">
        <v>954.43603702034954</v>
      </c>
      <c r="D25" s="179">
        <v>49.163827019865003</v>
      </c>
      <c r="E25" s="179">
        <v>-3.54</v>
      </c>
      <c r="F25" s="150">
        <f t="shared" si="2"/>
        <v>1000.0598640402146</v>
      </c>
      <c r="G25" s="180">
        <v>662.80030163551396</v>
      </c>
      <c r="H25" s="171">
        <f>'Business Results'!F25/'Business Results'!C25</f>
        <v>0.63470505339084415</v>
      </c>
      <c r="I25" s="171">
        <f>'Business Results'!D25/'Business Results'!B25</f>
        <v>0.92519633834453363</v>
      </c>
      <c r="J25" s="172">
        <f>'Business Results'!G25/'Business Results'!E25</f>
        <v>0.6828695868885768</v>
      </c>
      <c r="K25" s="173">
        <f>'Business Results'!H25/'Business Results'!D25</f>
        <v>3.7187846170269878E-2</v>
      </c>
      <c r="L25" s="171">
        <f>'Business Results'!I25/'Business Results'!D25</f>
        <v>0.129763028600235</v>
      </c>
      <c r="M25" s="165">
        <f t="shared" si="1"/>
        <v>0.84982046165908176</v>
      </c>
    </row>
    <row r="26" spans="1:13" ht="18.75">
      <c r="A26" s="159" t="s">
        <v>62</v>
      </c>
      <c r="B26" s="160">
        <v>516.42169999999999</v>
      </c>
      <c r="C26" s="149">
        <f>'Business Results'!M26+'Profit &amp; Ratios'!B26</f>
        <v>32.850599999999872</v>
      </c>
      <c r="D26" s="40">
        <v>131.8648</v>
      </c>
      <c r="E26" s="40">
        <v>-30.605599999999999</v>
      </c>
      <c r="F26" s="150">
        <f t="shared" si="2"/>
        <v>134.10979999999986</v>
      </c>
      <c r="G26" s="177">
        <v>112.0843</v>
      </c>
      <c r="H26" s="152">
        <f>'Business Results'!F26/'Business Results'!C26</f>
        <v>0.72458954136899911</v>
      </c>
      <c r="I26" s="152">
        <f>'Business Results'!D26/'Business Results'!B26</f>
        <v>0.65184610064438464</v>
      </c>
      <c r="J26" s="156">
        <f>'Business Results'!G26/'Business Results'!E26</f>
        <v>0.78335485518884518</v>
      </c>
      <c r="K26" s="157">
        <f>'Business Results'!H26/'Business Results'!D26</f>
        <v>5.5591604322795486E-3</v>
      </c>
      <c r="L26" s="152">
        <f>'Business Results'!I26/'Business Results'!D26</f>
        <v>0.28795829028394587</v>
      </c>
      <c r="M26" s="158">
        <f t="shared" si="1"/>
        <v>1.0768723059050707</v>
      </c>
    </row>
    <row r="27" spans="1:13" ht="18.75">
      <c r="A27" s="162" t="s">
        <v>63</v>
      </c>
      <c r="B27" s="160">
        <v>2884.8732</v>
      </c>
      <c r="C27" s="149">
        <f>'Business Results'!M27+'Profit &amp; Ratios'!B27</f>
        <v>-2137.3824000000013</v>
      </c>
      <c r="D27" s="40">
        <v>247.4709</v>
      </c>
      <c r="E27" s="40">
        <v>12.0008</v>
      </c>
      <c r="F27" s="150">
        <f t="shared" si="2"/>
        <v>-1877.9107000000013</v>
      </c>
      <c r="G27" s="177">
        <v>-1877.9107000000013</v>
      </c>
      <c r="H27" s="152">
        <f>'Business Results'!F27/'Business Results'!C27</f>
        <v>0.94062096889049462</v>
      </c>
      <c r="I27" s="152">
        <f>'Business Results'!D27/'Business Results'!B27</f>
        <v>0.8399551454977251</v>
      </c>
      <c r="J27" s="156">
        <f>'Business Results'!G27/'Business Results'!E27</f>
        <v>1.0939815686934844</v>
      </c>
      <c r="K27" s="157">
        <f>'Business Results'!H27/'Business Results'!D27</f>
        <v>5.3123438526160902E-2</v>
      </c>
      <c r="L27" s="152">
        <f>'Business Results'!I27/'Business Results'!D27</f>
        <v>0.22181743658876876</v>
      </c>
      <c r="M27" s="158">
        <f t="shared" si="1"/>
        <v>1.3689224438084142</v>
      </c>
    </row>
    <row r="28" spans="1:13" ht="18.75">
      <c r="A28" s="159" t="s">
        <v>11</v>
      </c>
      <c r="B28" s="160">
        <v>141.8207027</v>
      </c>
      <c r="C28" s="149">
        <f>'Business Results'!M28+'Profit &amp; Ratios'!B28</f>
        <v>185.98070269999999</v>
      </c>
      <c r="D28" s="40">
        <v>28.759887500000001</v>
      </c>
      <c r="E28" s="40">
        <v>8.0306537999999996</v>
      </c>
      <c r="F28" s="150">
        <v>206.70716379999993</v>
      </c>
      <c r="G28" s="177">
        <v>135.53944469999999</v>
      </c>
      <c r="H28" s="152">
        <f>'Business Results'!F28/'Business Results'!C28</f>
        <v>0.63694696438092613</v>
      </c>
      <c r="I28" s="152">
        <f>'Business Results'!D28/'Business Results'!B28</f>
        <v>0.47611743701683168</v>
      </c>
      <c r="J28" s="156">
        <f>'Business Results'!G28/'Business Results'!E28</f>
        <v>0.70426903031492472</v>
      </c>
      <c r="K28" s="157">
        <f>'Business Results'!H28/'Business Results'!D28</f>
        <v>4.9280584279866868E-2</v>
      </c>
      <c r="L28" s="152">
        <f>'Business Results'!I28/'Business Results'!D28</f>
        <v>0.19287420725841126</v>
      </c>
      <c r="M28" s="158">
        <f t="shared" si="1"/>
        <v>0.94642382185320284</v>
      </c>
    </row>
    <row r="29" spans="1:13" ht="18.75">
      <c r="A29" s="66" t="s">
        <v>64</v>
      </c>
      <c r="B29" s="181">
        <f>SUM(B4:B28)</f>
        <v>18976.568456006164</v>
      </c>
      <c r="C29" s="182">
        <f t="shared" ref="C29:G29" si="3">SUM(C4:C28)</f>
        <v>-2188.3339397595369</v>
      </c>
      <c r="D29" s="182">
        <f t="shared" si="3"/>
        <v>5017.7408727618031</v>
      </c>
      <c r="E29" s="182">
        <f t="shared" si="3"/>
        <v>-823.23619131693135</v>
      </c>
      <c r="F29" s="182">
        <f t="shared" si="3"/>
        <v>1959.7924994646698</v>
      </c>
      <c r="G29" s="182">
        <f t="shared" si="3"/>
        <v>296.48433665508821</v>
      </c>
      <c r="H29" s="183">
        <f>'Business Results'!F29/'Business Results'!C29</f>
        <v>0.80429845526876975</v>
      </c>
      <c r="I29" s="183">
        <f>'Business Results'!D29/'Business Results'!B29</f>
        <v>0.7128000560468194</v>
      </c>
      <c r="J29" s="184">
        <f>'Business Results'!G29/'Business Results'!E29</f>
        <v>0.90908845748237455</v>
      </c>
      <c r="K29" s="183">
        <f>'Business Results'!H29/'Business Results'!D29</f>
        <v>5.0618192598952068E-2</v>
      </c>
      <c r="L29" s="183">
        <f>'Business Results'!I29/'Business Results'!D29</f>
        <v>0.22918813384792441</v>
      </c>
      <c r="M29" s="185">
        <f t="shared" ref="M29:M47" si="4">J29+K29+L29</f>
        <v>1.188894783929251</v>
      </c>
    </row>
    <row r="30" spans="1:13" s="1" customFormat="1" ht="18.75">
      <c r="A30" s="123" t="s">
        <v>80</v>
      </c>
      <c r="B30" s="186">
        <v>18528.32</v>
      </c>
      <c r="C30" s="187">
        <v>4180.0399999999972</v>
      </c>
      <c r="D30" s="188">
        <v>4959.0199999999995</v>
      </c>
      <c r="E30" s="188">
        <v>-540.65</v>
      </c>
      <c r="F30" s="188">
        <v>8424.409999999998</v>
      </c>
      <c r="G30" s="189">
        <v>6341.2000000000007</v>
      </c>
      <c r="H30" s="190">
        <v>0.7824948099049075</v>
      </c>
      <c r="I30" s="190">
        <v>0.7220150374590788</v>
      </c>
      <c r="J30" s="191">
        <v>0.86060098364480286</v>
      </c>
      <c r="K30" s="190">
        <v>4.3579456795696116E-2</v>
      </c>
      <c r="L30" s="190">
        <v>0.23458774376918731</v>
      </c>
      <c r="M30" s="192">
        <v>1.1387681842096862</v>
      </c>
    </row>
    <row r="31" spans="1:13" s="4" customFormat="1" ht="18.75">
      <c r="A31" s="193" t="s">
        <v>65</v>
      </c>
      <c r="B31" s="194"/>
      <c r="C31" s="149"/>
      <c r="D31" s="195"/>
      <c r="E31" s="195"/>
      <c r="F31" s="195"/>
      <c r="G31" s="196"/>
      <c r="H31" s="152"/>
      <c r="I31" s="152"/>
      <c r="J31" s="153"/>
      <c r="K31" s="152"/>
      <c r="L31" s="152"/>
      <c r="M31" s="154"/>
    </row>
    <row r="32" spans="1:13" s="4" customFormat="1" ht="18.75">
      <c r="A32" s="197" t="s">
        <v>74</v>
      </c>
      <c r="B32" s="198">
        <v>18.527203324000109</v>
      </c>
      <c r="C32" s="149">
        <f>'Business Results'!M32+'Profit &amp; Ratios'!B32</f>
        <v>-256.3401165166382</v>
      </c>
      <c r="D32" s="199">
        <v>8.7490189919999448</v>
      </c>
      <c r="E32" s="200">
        <v>-6.9093439189999986</v>
      </c>
      <c r="F32" s="149">
        <f t="shared" ref="F32:F37" si="5">C32+D32+E32</f>
        <v>-254.50044144363827</v>
      </c>
      <c r="G32" s="196">
        <v>-254.50044144363827</v>
      </c>
      <c r="H32" s="152">
        <f>'Business Results'!F32/'Business Results'!C32</f>
        <v>0.42887663779350144</v>
      </c>
      <c r="I32" s="152">
        <f>'Business Results'!D32/'Business Results'!B32</f>
        <v>0.94376077122021262</v>
      </c>
      <c r="J32" s="153">
        <f>'Business Results'!G32/'Business Results'!E32</f>
        <v>0.58614228470980478</v>
      </c>
      <c r="K32" s="152">
        <f>'Business Results'!H32/'Business Results'!D32</f>
        <v>0.10120511956996285</v>
      </c>
      <c r="L32" s="152">
        <f>'Business Results'!I32/'Business Results'!D32</f>
        <v>0.79241273012029967</v>
      </c>
      <c r="M32" s="201">
        <f t="shared" si="4"/>
        <v>1.4797601344000673</v>
      </c>
    </row>
    <row r="33" spans="1:13" ht="18.75">
      <c r="A33" s="197" t="s">
        <v>15</v>
      </c>
      <c r="B33" s="148">
        <v>85.11</v>
      </c>
      <c r="C33" s="149">
        <f>'Business Results'!M33+'Profit &amp; Ratios'!B33</f>
        <v>112.57000000000016</v>
      </c>
      <c r="D33" s="40">
        <v>19.03</v>
      </c>
      <c r="E33" s="40">
        <v>-120.4</v>
      </c>
      <c r="F33" s="149">
        <f t="shared" si="5"/>
        <v>11.200000000000159</v>
      </c>
      <c r="G33" s="202">
        <v>11.200000000000159</v>
      </c>
      <c r="H33" s="152">
        <f>'Business Results'!F33/'Business Results'!C33</f>
        <v>0.56154445573565803</v>
      </c>
      <c r="I33" s="152">
        <f>'Business Results'!D33/'Business Results'!B33</f>
        <v>0.8465022807745064</v>
      </c>
      <c r="J33" s="153">
        <f>'Business Results'!G33/'Business Results'!E33</f>
        <v>0.62591682656958902</v>
      </c>
      <c r="K33" s="152">
        <f>'Business Results'!H33/'Business Results'!D33</f>
        <v>7.3735323725902926E-2</v>
      </c>
      <c r="L33" s="152">
        <f>'Business Results'!I33/'Business Results'!D33</f>
        <v>0.25069579401267233</v>
      </c>
      <c r="M33" s="201">
        <f t="shared" ref="M33:M38" si="6">J33+K33+L33</f>
        <v>0.95034794430816438</v>
      </c>
    </row>
    <row r="34" spans="1:13" ht="18.75">
      <c r="A34" s="159" t="s">
        <v>46</v>
      </c>
      <c r="B34" s="160">
        <v>24.846695486999995</v>
      </c>
      <c r="C34" s="149">
        <f>'Business Results'!M34+'Profit &amp; Ratios'!B34</f>
        <v>-169.0543345677423</v>
      </c>
      <c r="D34" s="40">
        <v>14.253842787000004</v>
      </c>
      <c r="E34" s="40">
        <v>-10.602423719258638</v>
      </c>
      <c r="F34" s="149">
        <f t="shared" si="5"/>
        <v>-165.40291550000094</v>
      </c>
      <c r="G34" s="177">
        <v>-165.40291550000109</v>
      </c>
      <c r="H34" s="152">
        <f>'Business Results'!F34/'Business Results'!C34</f>
        <v>0.52999841067380293</v>
      </c>
      <c r="I34" s="152">
        <f>'Business Results'!D34/'Business Results'!B34</f>
        <v>0.94704325721427907</v>
      </c>
      <c r="J34" s="153">
        <f>'Business Results'!G34/'Business Results'!E34</f>
        <v>0.61943555342551382</v>
      </c>
      <c r="K34" s="152">
        <f>'Business Results'!H34/'Business Results'!D34</f>
        <v>0.10806857790156668</v>
      </c>
      <c r="L34" s="152">
        <f>'Business Results'!I34/'Business Results'!D34</f>
        <v>0.63968249299361812</v>
      </c>
      <c r="M34" s="154">
        <f t="shared" si="6"/>
        <v>1.3671866243206985</v>
      </c>
    </row>
    <row r="35" spans="1:13" ht="18.75">
      <c r="A35" s="159" t="s">
        <v>16</v>
      </c>
      <c r="B35" s="160">
        <v>33.711880661596595</v>
      </c>
      <c r="C35" s="149">
        <f>'Business Results'!M35+'Profit &amp; Ratios'!B35</f>
        <v>85.731880661596577</v>
      </c>
      <c r="D35" s="40">
        <v>21.561715244403402</v>
      </c>
      <c r="E35" s="40">
        <v>-155.6739427405</v>
      </c>
      <c r="F35" s="149">
        <f t="shared" si="5"/>
        <v>-48.380346834500017</v>
      </c>
      <c r="G35" s="177">
        <v>-48.380346834500017</v>
      </c>
      <c r="H35" s="152">
        <f>'Business Results'!F35/'Business Results'!C35</f>
        <v>0.48037220165729783</v>
      </c>
      <c r="I35" s="152">
        <f>'Business Results'!D35/'Business Results'!B35</f>
        <v>0.77231868809688586</v>
      </c>
      <c r="J35" s="153">
        <f>'Business Results'!G35/'Business Results'!E35</f>
        <v>0.5392733668951295</v>
      </c>
      <c r="K35" s="152">
        <f>'Business Results'!H35/'Business Results'!D35</f>
        <v>4.217950334382696E-2</v>
      </c>
      <c r="L35" s="152">
        <f>'Business Results'!I35/'Business Results'!D35</f>
        <v>0.4887490133004157</v>
      </c>
      <c r="M35" s="201">
        <f t="shared" si="6"/>
        <v>1.0702018835393721</v>
      </c>
    </row>
    <row r="36" spans="1:13" ht="18.75">
      <c r="A36" s="159" t="s">
        <v>79</v>
      </c>
      <c r="B36" s="160">
        <v>5.1999999999999998E-2</v>
      </c>
      <c r="C36" s="149">
        <f>'Business Results'!M36+'Profit &amp; Ratios'!B36</f>
        <v>-55.804099999999998</v>
      </c>
      <c r="D36" s="40">
        <v>3.1276999999999999</v>
      </c>
      <c r="E36" s="40">
        <v>-28.557600000000001</v>
      </c>
      <c r="F36" s="149">
        <f t="shared" si="5"/>
        <v>-81.234000000000009</v>
      </c>
      <c r="G36" s="177">
        <v>-81.246799999999993</v>
      </c>
      <c r="H36" s="152">
        <f>'Business Results'!F36/'Business Results'!C36</f>
        <v>5.9444919916860253E-2</v>
      </c>
      <c r="I36" s="152">
        <f>'Business Results'!D36/'Business Results'!B36</f>
        <v>0.69160044015160771</v>
      </c>
      <c r="J36" s="153">
        <f>'Business Results'!G36/'Business Results'!E36</f>
        <v>0.1357142857142857</v>
      </c>
      <c r="K36" s="152">
        <f>'Business Results'!H36/'Business Results'!D36</f>
        <v>-0.12438567337269738</v>
      </c>
      <c r="L36" s="152">
        <f>'Business Results'!I36/'Business Results'!D36</f>
        <v>20.202913410882861</v>
      </c>
      <c r="M36" s="201">
        <f t="shared" si="6"/>
        <v>20.21424202322445</v>
      </c>
    </row>
    <row r="37" spans="1:13" ht="18.75">
      <c r="A37" s="159" t="s">
        <v>66</v>
      </c>
      <c r="B37" s="160">
        <v>73.978979773000006</v>
      </c>
      <c r="C37" s="149">
        <f>'Business Results'!M37+'Profit &amp; Ratios'!B37</f>
        <v>62.153619773000074</v>
      </c>
      <c r="D37" s="40">
        <v>21.295460226999982</v>
      </c>
      <c r="E37" s="40">
        <v>-26.53145</v>
      </c>
      <c r="F37" s="149">
        <f t="shared" si="5"/>
        <v>56.917630000000052</v>
      </c>
      <c r="G37" s="177">
        <v>56.917630000000052</v>
      </c>
      <c r="H37" s="152">
        <f>'Business Results'!F37/'Business Results'!C37</f>
        <v>0.49307194743232213</v>
      </c>
      <c r="I37" s="152">
        <f>'Business Results'!D37/'Business Results'!B37</f>
        <v>0.69334598294020888</v>
      </c>
      <c r="J37" s="153">
        <f>'Business Results'!G37/'Business Results'!E37</f>
        <v>0.55229975797732023</v>
      </c>
      <c r="K37" s="152">
        <f>'Business Results'!H37/'Business Results'!D37</f>
        <v>-2.4822580955571539E-2</v>
      </c>
      <c r="L37" s="152">
        <f>'Business Results'!I37/'Business Results'!D37</f>
        <v>0.42048372782733995</v>
      </c>
      <c r="M37" s="201">
        <f t="shared" si="6"/>
        <v>0.94796090484908868</v>
      </c>
    </row>
    <row r="38" spans="1:13" ht="18.75">
      <c r="A38" s="159" t="s">
        <v>14</v>
      </c>
      <c r="B38" s="160">
        <v>115.30530049052487</v>
      </c>
      <c r="C38" s="149">
        <f>'Business Results'!M38+'Profit &amp; Ratios'!B38</f>
        <v>229.50968766768108</v>
      </c>
      <c r="D38" s="160">
        <v>80.127440001890179</v>
      </c>
      <c r="E38" s="160">
        <v>42.551455677675705</v>
      </c>
      <c r="F38" s="149">
        <v>267.08567199189554</v>
      </c>
      <c r="G38" s="203">
        <v>183.41742989189498</v>
      </c>
      <c r="H38" s="152">
        <f>'Business Results'!F38/'Business Results'!C38</f>
        <v>0.55608281526431869</v>
      </c>
      <c r="I38" s="152">
        <f>'Business Results'!D38/'Business Results'!B38</f>
        <v>0.7643929103508692</v>
      </c>
      <c r="J38" s="153">
        <f>'Business Results'!G38/'Business Results'!E38</f>
        <v>0.62734980577994959</v>
      </c>
      <c r="K38" s="152">
        <f>'Business Results'!H38/'Business Results'!D38</f>
        <v>6.222560785436209E-2</v>
      </c>
      <c r="L38" s="152">
        <f>'Business Results'!I38/'Business Results'!D38</f>
        <v>0.23927958364899116</v>
      </c>
      <c r="M38" s="201">
        <f t="shared" si="6"/>
        <v>0.92885499728330279</v>
      </c>
    </row>
    <row r="39" spans="1:13" ht="18.75">
      <c r="A39" s="84" t="s">
        <v>17</v>
      </c>
      <c r="B39" s="181">
        <f t="shared" ref="B39:G39" si="7">SUM(B32:B38)</f>
        <v>351.5320597361216</v>
      </c>
      <c r="C39" s="204">
        <f t="shared" si="7"/>
        <v>8.7666370178973239</v>
      </c>
      <c r="D39" s="205">
        <f t="shared" si="7"/>
        <v>168.14517725229351</v>
      </c>
      <c r="E39" s="205">
        <f t="shared" si="7"/>
        <v>-306.12330470108293</v>
      </c>
      <c r="F39" s="205">
        <f t="shared" si="7"/>
        <v>-214.31440178624348</v>
      </c>
      <c r="G39" s="206">
        <f t="shared" si="7"/>
        <v>-297.99544388624412</v>
      </c>
      <c r="H39" s="183">
        <f>'Business Results'!F39/'Business Results'!C39</f>
        <v>0.53377011659229345</v>
      </c>
      <c r="I39" s="183">
        <f>'Business Results'!D39/'Business Results'!B39</f>
        <v>0.78512153211690627</v>
      </c>
      <c r="J39" s="184">
        <f>'Business Results'!G39/'Business Results'!E39</f>
        <v>0.60684655587095004</v>
      </c>
      <c r="K39" s="183">
        <f>'Business Results'!H39/'Business Results'!D39</f>
        <v>5.4971406616547862E-2</v>
      </c>
      <c r="L39" s="183">
        <f>'Business Results'!I39/'Business Results'!D39</f>
        <v>0.34390695249682085</v>
      </c>
      <c r="M39" s="185">
        <f t="shared" si="4"/>
        <v>1.0057249149843188</v>
      </c>
    </row>
    <row r="40" spans="1:13" s="1" customFormat="1" ht="19.5" thickBot="1">
      <c r="A40" s="207" t="s">
        <v>80</v>
      </c>
      <c r="B40" s="208">
        <v>258.19</v>
      </c>
      <c r="C40" s="209">
        <v>-18.010000000000048</v>
      </c>
      <c r="D40" s="210">
        <v>128.73000000000002</v>
      </c>
      <c r="E40" s="210">
        <v>-211.86</v>
      </c>
      <c r="F40" s="208">
        <v>-101.13999999999999</v>
      </c>
      <c r="G40" s="211">
        <v>-102.19000000000003</v>
      </c>
      <c r="H40" s="212">
        <v>0.51170897658204695</v>
      </c>
      <c r="I40" s="212">
        <v>0.79433792744281817</v>
      </c>
      <c r="J40" s="213">
        <v>0.59579433491029632</v>
      </c>
      <c r="K40" s="212">
        <v>4.3280630615625489E-2</v>
      </c>
      <c r="L40" s="212">
        <v>0.36335652010647546</v>
      </c>
      <c r="M40" s="214">
        <v>1.0024314856323973</v>
      </c>
    </row>
    <row r="41" spans="1:13" s="5" customFormat="1" ht="19.5" thickBot="1">
      <c r="A41" s="96" t="s">
        <v>18</v>
      </c>
      <c r="B41" s="215">
        <f>B29+B39</f>
        <v>19328.100515742284</v>
      </c>
      <c r="C41" s="216">
        <f t="shared" ref="C41:G41" si="8">C29+C39</f>
        <v>-2179.5673027416397</v>
      </c>
      <c r="D41" s="217">
        <f t="shared" si="8"/>
        <v>5185.8860500140963</v>
      </c>
      <c r="E41" s="217">
        <f t="shared" si="8"/>
        <v>-1129.3594960180144</v>
      </c>
      <c r="F41" s="217">
        <f t="shared" si="8"/>
        <v>1745.4780976784264</v>
      </c>
      <c r="G41" s="218">
        <f t="shared" si="8"/>
        <v>-1.5111072311559042</v>
      </c>
      <c r="H41" s="183">
        <f>'Business Results'!F41/'Business Results'!C41</f>
        <v>0.78595887591366409</v>
      </c>
      <c r="I41" s="183">
        <f>'Business Results'!D41/'Business Results'!B41</f>
        <v>0.71779682089392904</v>
      </c>
      <c r="J41" s="184">
        <f>'Business Results'!G41/'Business Results'!E41</f>
        <v>0.88774031903058859</v>
      </c>
      <c r="K41" s="183">
        <f>'Business Results'!H41/'Business Results'!D41</f>
        <v>5.0947170713106386E-2</v>
      </c>
      <c r="L41" s="183">
        <f>'Business Results'!I41/'Business Results'!D41</f>
        <v>0.23785758599628642</v>
      </c>
      <c r="M41" s="185">
        <f t="shared" si="4"/>
        <v>1.1765450757399813</v>
      </c>
    </row>
    <row r="42" spans="1:13" s="4" customFormat="1" ht="18.75">
      <c r="A42" s="101" t="s">
        <v>67</v>
      </c>
      <c r="B42" s="219"/>
      <c r="C42" s="220">
        <f>B42+'Business Results'!M42</f>
        <v>0</v>
      </c>
      <c r="D42" s="221"/>
      <c r="E42" s="221"/>
      <c r="F42" s="221"/>
      <c r="G42" s="222"/>
      <c r="H42" s="152"/>
      <c r="I42" s="152"/>
      <c r="J42" s="153"/>
      <c r="K42" s="152"/>
      <c r="L42" s="152"/>
      <c r="M42" s="154"/>
    </row>
    <row r="43" spans="1:13" s="4" customFormat="1" ht="18.75">
      <c r="A43" s="223" t="s">
        <v>19</v>
      </c>
      <c r="B43" s="198">
        <v>329.23272069983955</v>
      </c>
      <c r="C43" s="149">
        <f>'Business Results'!M43+'Profit &amp; Ratios'!B43</f>
        <v>507.33642069983972</v>
      </c>
      <c r="D43" s="224">
        <v>197.45269999999999</v>
      </c>
      <c r="E43" s="198">
        <v>-49.889395583999999</v>
      </c>
      <c r="F43" s="195">
        <f t="shared" ref="F43:F44" si="9">C43+D43+E43</f>
        <v>654.89972511583971</v>
      </c>
      <c r="G43" s="202">
        <v>440.33182049999999</v>
      </c>
      <c r="H43" s="152">
        <f>'Business Results'!F43/'Business Results'!C43</f>
        <v>0.85487431910050304</v>
      </c>
      <c r="I43" s="152">
        <f>'Business Results'!D43/'Business Results'!B43</f>
        <v>0.22584380124394937</v>
      </c>
      <c r="J43" s="153">
        <f>'Business Results'!G43/'Business Results'!E43</f>
        <v>0.92248990892298943</v>
      </c>
      <c r="K43" s="152">
        <f>'Business Results'!H43/'Business Results'!D43</f>
        <v>-0.16896273387572824</v>
      </c>
      <c r="L43" s="152">
        <f>'Business Results'!I43/'Business Results'!D43</f>
        <v>0.13682737468880732</v>
      </c>
      <c r="M43" s="154">
        <f t="shared" si="4"/>
        <v>0.89035454973606853</v>
      </c>
    </row>
    <row r="44" spans="1:13" s="4" customFormat="1" ht="18.75">
      <c r="A44" s="225" t="s">
        <v>20</v>
      </c>
      <c r="B44" s="226">
        <v>495.42</v>
      </c>
      <c r="C44" s="149">
        <f>'Business Results'!M44+'Profit &amp; Ratios'!B44</f>
        <v>-42.758655999999803</v>
      </c>
      <c r="D44" s="195">
        <v>289.58</v>
      </c>
      <c r="E44" s="226">
        <v>67.569999999999993</v>
      </c>
      <c r="F44" s="195">
        <f t="shared" si="9"/>
        <v>314.39134400000017</v>
      </c>
      <c r="G44" s="196">
        <v>244.382713</v>
      </c>
      <c r="H44" s="152">
        <f>'Business Results'!F44/'Business Results'!C44</f>
        <v>1.4420028645787373</v>
      </c>
      <c r="I44" s="152">
        <f>'Business Results'!D44/'Business Results'!B44</f>
        <v>0.69738758050809257</v>
      </c>
      <c r="J44" s="153">
        <f>'Business Results'!G44/'Business Results'!E44</f>
        <v>1.3355939853871222</v>
      </c>
      <c r="K44" s="152">
        <f>'Business Results'!H44/'Business Results'!D44</f>
        <v>-5.9263529212937802E-2</v>
      </c>
      <c r="L44" s="152">
        <f>'Business Results'!I44/'Business Results'!D44</f>
        <v>0.34317573730779011</v>
      </c>
      <c r="M44" s="154">
        <f t="shared" si="4"/>
        <v>1.6195061934819746</v>
      </c>
    </row>
    <row r="45" spans="1:13" s="4" customFormat="1" ht="18.75">
      <c r="A45" s="227" t="s">
        <v>21</v>
      </c>
      <c r="B45" s="181">
        <f>SUM(B43:B44)</f>
        <v>824.65272069983962</v>
      </c>
      <c r="C45" s="204">
        <f t="shared" ref="C45:G45" si="10">SUM(C43:C44)</f>
        <v>464.57776469983992</v>
      </c>
      <c r="D45" s="182">
        <f t="shared" si="10"/>
        <v>487.03269999999998</v>
      </c>
      <c r="E45" s="182">
        <f t="shared" si="10"/>
        <v>17.680604415999994</v>
      </c>
      <c r="F45" s="182">
        <f t="shared" si="10"/>
        <v>969.29106911583995</v>
      </c>
      <c r="G45" s="228">
        <f t="shared" si="10"/>
        <v>684.71453350000002</v>
      </c>
      <c r="H45" s="229">
        <f>'Business Results'!F45/'Business Results'!C45</f>
        <v>0.94470243060997117</v>
      </c>
      <c r="I45" s="229">
        <f>'Business Results'!D45/'Business Results'!B45</f>
        <v>0.29803829714977648</v>
      </c>
      <c r="J45" s="230">
        <f>'Business Results'!G45/'Business Results'!E45</f>
        <v>1.0633335941975774</v>
      </c>
      <c r="K45" s="229">
        <f>'Business Results'!H45/'Business Results'!D45</f>
        <v>-0.12966317434363589</v>
      </c>
      <c r="L45" s="229">
        <f>'Business Results'!I45/'Business Results'!D45</f>
        <v>0.21075133599757309</v>
      </c>
      <c r="M45" s="231">
        <f t="shared" si="4"/>
        <v>1.1444217558515146</v>
      </c>
    </row>
    <row r="46" spans="1:13" s="4" customFormat="1" ht="19.5" thickBot="1">
      <c r="A46" s="232" t="s">
        <v>80</v>
      </c>
      <c r="B46" s="233">
        <v>797.45</v>
      </c>
      <c r="C46" s="234">
        <v>573.35000000000014</v>
      </c>
      <c r="D46" s="235">
        <v>421.24</v>
      </c>
      <c r="E46" s="235">
        <v>15.05</v>
      </c>
      <c r="F46" s="236">
        <v>1009.6400000000001</v>
      </c>
      <c r="G46" s="237">
        <v>669.95999999999992</v>
      </c>
      <c r="H46" s="238">
        <v>1.0773621312564505</v>
      </c>
      <c r="I46" s="238">
        <v>0.2868408692539039</v>
      </c>
      <c r="J46" s="239">
        <v>1.1294734912706774</v>
      </c>
      <c r="K46" s="238">
        <v>-0.22848145956983909</v>
      </c>
      <c r="L46" s="238">
        <v>0.14031183801217578</v>
      </c>
      <c r="M46" s="240">
        <v>1.0413038697130141</v>
      </c>
    </row>
    <row r="47" spans="1:13" s="1" customFormat="1" ht="19.5" thickBot="1">
      <c r="A47" s="117" t="s">
        <v>22</v>
      </c>
      <c r="B47" s="241">
        <f>B41+B45</f>
        <v>20152.753236442124</v>
      </c>
      <c r="C47" s="242">
        <f t="shared" ref="C47:G47" si="11">C41+C45</f>
        <v>-1714.9895380417997</v>
      </c>
      <c r="D47" s="243">
        <f t="shared" si="11"/>
        <v>5672.9187500140961</v>
      </c>
      <c r="E47" s="243">
        <f t="shared" si="11"/>
        <v>-1111.6788916020143</v>
      </c>
      <c r="F47" s="243">
        <f t="shared" si="11"/>
        <v>2714.7691667942663</v>
      </c>
      <c r="G47" s="244">
        <f t="shared" si="11"/>
        <v>683.20342626884417</v>
      </c>
      <c r="H47" s="245">
        <f>'Business Results'!F47/'Business Results'!C47</f>
        <v>0.79331770249394151</v>
      </c>
      <c r="I47" s="245">
        <f>'Business Results'!D47/'Business Results'!B47</f>
        <v>0.697966617002447</v>
      </c>
      <c r="J47" s="246">
        <f>'Business Results'!G47/'Business Results'!E47</f>
        <v>0.89162310519372334</v>
      </c>
      <c r="K47" s="245">
        <f>'Business Results'!H47/'Business Results'!D47</f>
        <v>4.7303763613907028E-2</v>
      </c>
      <c r="L47" s="245">
        <f>'Business Results'!I47/'Business Results'!D47</f>
        <v>0.23731077842750095</v>
      </c>
      <c r="M47" s="247">
        <f t="shared" si="4"/>
        <v>1.1762376472351312</v>
      </c>
    </row>
    <row r="48" spans="1:13" s="5" customFormat="1" ht="18.75">
      <c r="A48" s="248" t="s">
        <v>80</v>
      </c>
      <c r="B48" s="124">
        <v>19583.96</v>
      </c>
      <c r="C48" s="187">
        <v>4735.3799999999974</v>
      </c>
      <c r="D48" s="125">
        <v>5508.99</v>
      </c>
      <c r="E48" s="125">
        <v>-737.46</v>
      </c>
      <c r="F48" s="125">
        <v>9332.909999999998</v>
      </c>
      <c r="G48" s="249">
        <v>6908.9700000000012</v>
      </c>
      <c r="H48" s="212">
        <v>0.78528854923934466</v>
      </c>
      <c r="I48" s="212">
        <v>0.70002902152996072</v>
      </c>
      <c r="J48" s="213">
        <v>0.85264359392232769</v>
      </c>
      <c r="K48" s="212">
        <v>3.6925016562561794E-2</v>
      </c>
      <c r="L48" s="212">
        <v>0.24020574444386103</v>
      </c>
      <c r="M48" s="214">
        <v>1.1297743549287504</v>
      </c>
    </row>
    <row r="49" spans="1:13" ht="19.5" thickBot="1">
      <c r="A49" s="128" t="s">
        <v>68</v>
      </c>
      <c r="B49" s="250">
        <f>SUM(B47-B48)/B48</f>
        <v>2.9043831607199203E-2</v>
      </c>
      <c r="C49" s="250">
        <f t="shared" ref="C49:G49" si="12">SUM(C47-C48)/C48</f>
        <v>-1.3621651352250086</v>
      </c>
      <c r="D49" s="250">
        <f>SUM((B47+D47)/(B48+D48))-1</f>
        <v>2.920031269564638E-2</v>
      </c>
      <c r="E49" s="250">
        <f>SUM(E47-E48)/E48</f>
        <v>0.50744296857051807</v>
      </c>
      <c r="F49" s="250">
        <f t="shared" si="12"/>
        <v>-0.70911868144080814</v>
      </c>
      <c r="G49" s="251">
        <f t="shared" si="12"/>
        <v>-0.90111356305370505</v>
      </c>
      <c r="H49" s="252" t="s">
        <v>47</v>
      </c>
      <c r="I49" s="252" t="s">
        <v>47</v>
      </c>
      <c r="J49" s="252" t="s">
        <v>47</v>
      </c>
      <c r="K49" s="252" t="s">
        <v>47</v>
      </c>
      <c r="L49" s="252" t="s">
        <v>47</v>
      </c>
      <c r="M49" s="252" t="s">
        <v>47</v>
      </c>
    </row>
  </sheetData>
  <mergeCells count="1">
    <mergeCell ref="A1:E1"/>
  </mergeCells>
  <pageMargins left="0.51" right="0.25" top="0.17" bottom="0.16" header="0.3" footer="0.16"/>
  <pageSetup paperSize="9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67"/>
  <sheetViews>
    <sheetView zoomScale="98" zoomScaleNormal="98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5"/>
  <cols>
    <col min="1" max="1" width="40.140625" customWidth="1"/>
    <col min="2" max="2" width="13.140625" customWidth="1"/>
    <col min="3" max="3" width="13.5703125" customWidth="1"/>
    <col min="4" max="4" width="11.28515625" customWidth="1"/>
    <col min="5" max="5" width="16.7109375" customWidth="1"/>
    <col min="6" max="6" width="12.140625" customWidth="1"/>
    <col min="7" max="7" width="13.5703125" customWidth="1"/>
    <col min="8" max="8" width="14.5703125" bestFit="1" customWidth="1"/>
    <col min="9" max="22" width="9.140625" style="6"/>
  </cols>
  <sheetData>
    <row r="1" spans="1:22" ht="19.5" thickBot="1">
      <c r="A1" s="253" t="s">
        <v>89</v>
      </c>
      <c r="B1" s="21"/>
      <c r="C1" s="21"/>
      <c r="D1" s="21"/>
      <c r="E1" s="21"/>
      <c r="F1" s="21"/>
      <c r="G1" s="253"/>
      <c r="H1" s="253"/>
      <c r="I1"/>
      <c r="J1"/>
      <c r="K1"/>
      <c r="L1"/>
      <c r="M1"/>
      <c r="N1"/>
      <c r="O1"/>
      <c r="P1"/>
      <c r="Q1"/>
      <c r="R1"/>
      <c r="S1"/>
      <c r="T1"/>
      <c r="U1"/>
    </row>
    <row r="2" spans="1:22" s="16" customFormat="1" ht="97.5" customHeight="1" thickBot="1">
      <c r="A2" s="254" t="s">
        <v>1</v>
      </c>
      <c r="B2" s="255" t="s">
        <v>32</v>
      </c>
      <c r="C2" s="256" t="s">
        <v>33</v>
      </c>
      <c r="D2" s="256" t="s">
        <v>34</v>
      </c>
      <c r="E2" s="256" t="s">
        <v>35</v>
      </c>
      <c r="F2" s="257" t="s">
        <v>36</v>
      </c>
      <c r="G2" s="258" t="s">
        <v>40</v>
      </c>
      <c r="H2" s="259" t="s">
        <v>28</v>
      </c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5"/>
    </row>
    <row r="3" spans="1:22" ht="18.75">
      <c r="A3" s="29" t="s">
        <v>48</v>
      </c>
      <c r="B3" s="260"/>
      <c r="C3" s="261"/>
      <c r="D3" s="261"/>
      <c r="E3" s="262"/>
      <c r="F3" s="149"/>
      <c r="G3" s="263"/>
      <c r="H3" s="264"/>
      <c r="I3"/>
      <c r="J3"/>
      <c r="K3"/>
      <c r="L3"/>
      <c r="M3"/>
      <c r="N3"/>
      <c r="O3"/>
      <c r="P3"/>
      <c r="Q3"/>
      <c r="R3"/>
      <c r="S3"/>
      <c r="T3"/>
      <c r="U3"/>
    </row>
    <row r="4" spans="1:22" ht="18.75">
      <c r="A4" s="265" t="s">
        <v>84</v>
      </c>
      <c r="B4" s="260">
        <v>143</v>
      </c>
      <c r="C4" s="266">
        <v>1</v>
      </c>
      <c r="D4" s="261">
        <v>3</v>
      </c>
      <c r="E4" s="262" t="s">
        <v>81</v>
      </c>
      <c r="F4" s="149">
        <v>0</v>
      </c>
      <c r="G4" s="263">
        <v>236</v>
      </c>
      <c r="H4" s="267">
        <v>60.101362944000009</v>
      </c>
      <c r="I4"/>
      <c r="J4"/>
      <c r="K4"/>
      <c r="L4"/>
      <c r="M4"/>
      <c r="N4"/>
      <c r="O4"/>
      <c r="P4"/>
      <c r="Q4"/>
      <c r="R4"/>
      <c r="S4"/>
      <c r="T4"/>
      <c r="U4"/>
    </row>
    <row r="5" spans="1:22" ht="18.75">
      <c r="A5" s="34" t="s">
        <v>10</v>
      </c>
      <c r="B5" s="268">
        <v>8150</v>
      </c>
      <c r="C5" s="269">
        <v>41326</v>
      </c>
      <c r="D5" s="269">
        <v>227</v>
      </c>
      <c r="E5" s="270">
        <v>20720328</v>
      </c>
      <c r="F5" s="40">
        <v>71.980220000000003</v>
      </c>
      <c r="G5" s="271">
        <v>4919.1421086999999</v>
      </c>
      <c r="H5" s="267">
        <v>4872.3671620201694</v>
      </c>
      <c r="I5"/>
      <c r="J5"/>
      <c r="K5"/>
      <c r="L5"/>
      <c r="M5"/>
      <c r="N5"/>
      <c r="O5"/>
      <c r="P5"/>
      <c r="Q5"/>
      <c r="R5"/>
      <c r="S5"/>
      <c r="T5"/>
      <c r="U5"/>
    </row>
    <row r="6" spans="1:22" ht="18.75">
      <c r="A6" s="34" t="s">
        <v>49</v>
      </c>
      <c r="B6" s="268">
        <v>1835</v>
      </c>
      <c r="C6" s="269">
        <v>5827</v>
      </c>
      <c r="D6" s="269">
        <v>104</v>
      </c>
      <c r="E6" s="270">
        <v>3085251</v>
      </c>
      <c r="F6" s="40">
        <v>794.50819999999999</v>
      </c>
      <c r="G6" s="272">
        <v>1621.4453000000001</v>
      </c>
      <c r="H6" s="267">
        <v>1064.8145</v>
      </c>
      <c r="I6"/>
      <c r="J6"/>
      <c r="K6"/>
      <c r="L6"/>
      <c r="M6"/>
      <c r="N6"/>
      <c r="O6"/>
      <c r="P6"/>
      <c r="Q6"/>
      <c r="R6"/>
      <c r="S6"/>
      <c r="T6"/>
      <c r="U6"/>
    </row>
    <row r="7" spans="1:22" ht="18.75">
      <c r="A7" s="34" t="s">
        <v>50</v>
      </c>
      <c r="B7" s="268">
        <v>680</v>
      </c>
      <c r="C7" s="269">
        <v>8865</v>
      </c>
      <c r="D7" s="269">
        <v>90</v>
      </c>
      <c r="E7" s="270">
        <v>2948248</v>
      </c>
      <c r="F7" s="40">
        <v>119.52</v>
      </c>
      <c r="G7" s="272">
        <v>1453.45</v>
      </c>
      <c r="H7" s="267">
        <v>1517.49</v>
      </c>
      <c r="I7"/>
      <c r="J7"/>
      <c r="K7"/>
      <c r="L7"/>
      <c r="M7"/>
      <c r="N7"/>
      <c r="O7"/>
      <c r="P7"/>
      <c r="Q7"/>
      <c r="R7"/>
      <c r="S7"/>
      <c r="T7"/>
      <c r="U7"/>
    </row>
    <row r="8" spans="1:22" ht="18.75">
      <c r="A8" s="34" t="s">
        <v>71</v>
      </c>
      <c r="B8" s="268">
        <v>207</v>
      </c>
      <c r="C8" s="269">
        <v>23</v>
      </c>
      <c r="D8" s="269">
        <v>2</v>
      </c>
      <c r="E8" s="270">
        <v>279716</v>
      </c>
      <c r="F8" s="40">
        <v>0</v>
      </c>
      <c r="G8" s="272">
        <v>190.05</v>
      </c>
      <c r="H8" s="267">
        <v>45.161200000000001</v>
      </c>
      <c r="I8"/>
      <c r="J8"/>
      <c r="K8"/>
      <c r="L8"/>
      <c r="M8"/>
      <c r="N8"/>
      <c r="O8"/>
      <c r="P8"/>
      <c r="Q8"/>
      <c r="R8"/>
      <c r="S8"/>
      <c r="T8"/>
      <c r="U8"/>
    </row>
    <row r="9" spans="1:22" ht="18.75">
      <c r="A9" s="34" t="s">
        <v>88</v>
      </c>
      <c r="B9" s="273">
        <v>222</v>
      </c>
      <c r="C9" s="269">
        <v>733</v>
      </c>
      <c r="D9" s="274">
        <v>9</v>
      </c>
      <c r="E9" s="270">
        <v>40868</v>
      </c>
      <c r="F9" s="40">
        <v>0</v>
      </c>
      <c r="G9" s="39">
        <v>208</v>
      </c>
      <c r="H9" s="267">
        <v>28.13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2" ht="18.75">
      <c r="A10" s="34" t="s">
        <v>51</v>
      </c>
      <c r="B10" s="273">
        <v>1953</v>
      </c>
      <c r="C10" s="269">
        <v>6580</v>
      </c>
      <c r="D10" s="274">
        <v>126</v>
      </c>
      <c r="E10" s="274">
        <v>1869901</v>
      </c>
      <c r="F10" s="39">
        <v>206.55</v>
      </c>
      <c r="G10" s="39">
        <v>809.80370000000005</v>
      </c>
      <c r="H10" s="267">
        <v>1230.9191010779998</v>
      </c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2" ht="18.75">
      <c r="A11" s="34" t="s">
        <v>85</v>
      </c>
      <c r="B11" s="273">
        <v>957</v>
      </c>
      <c r="C11" s="269">
        <v>73</v>
      </c>
      <c r="D11" s="274">
        <v>27</v>
      </c>
      <c r="E11" s="275">
        <v>2090852</v>
      </c>
      <c r="F11" s="40">
        <v>0</v>
      </c>
      <c r="G11" s="39">
        <v>674.56521999999995</v>
      </c>
      <c r="H11" s="267">
        <v>252.11681149982738</v>
      </c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2" ht="18.75">
      <c r="A12" s="34" t="s">
        <v>86</v>
      </c>
      <c r="B12" s="276">
        <v>3391</v>
      </c>
      <c r="C12" s="275">
        <v>13717</v>
      </c>
      <c r="D12" s="269">
        <v>122</v>
      </c>
      <c r="E12" s="275">
        <v>8475102</v>
      </c>
      <c r="F12" s="39">
        <v>292.20231200000001</v>
      </c>
      <c r="G12" s="39">
        <v>1982.3884955819271</v>
      </c>
      <c r="H12" s="267">
        <v>2316.44</v>
      </c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2" ht="18.75">
      <c r="A13" s="34" t="s">
        <v>52</v>
      </c>
      <c r="B13" s="268">
        <v>6768</v>
      </c>
      <c r="C13" s="269">
        <v>26378</v>
      </c>
      <c r="D13" s="269">
        <v>250</v>
      </c>
      <c r="E13" s="270">
        <v>26484078</v>
      </c>
      <c r="F13" s="40">
        <v>132.23432500000001</v>
      </c>
      <c r="G13" s="272">
        <v>5320.4606000000003</v>
      </c>
      <c r="H13" s="267">
        <v>4301.8900000000003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2" ht="18.75">
      <c r="A14" s="34" t="s">
        <v>53</v>
      </c>
      <c r="B14" s="277">
        <v>3551</v>
      </c>
      <c r="C14" s="269">
        <v>21880</v>
      </c>
      <c r="D14" s="278">
        <v>316</v>
      </c>
      <c r="E14" s="279">
        <v>6802286</v>
      </c>
      <c r="F14" s="41">
        <v>134.36696699999999</v>
      </c>
      <c r="G14" s="41">
        <v>2253.5574406530022</v>
      </c>
      <c r="H14" s="280">
        <v>3296.8698481489182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2" ht="18.75">
      <c r="A15" s="34" t="s">
        <v>54</v>
      </c>
      <c r="B15" s="268">
        <v>509</v>
      </c>
      <c r="C15" s="269">
        <v>272</v>
      </c>
      <c r="D15" s="274">
        <v>17</v>
      </c>
      <c r="E15" s="270">
        <v>722951</v>
      </c>
      <c r="F15" s="40">
        <v>0</v>
      </c>
      <c r="G15" s="272">
        <v>220</v>
      </c>
      <c r="H15" s="281">
        <v>131.81169778042678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2" ht="18.75">
      <c r="A16" s="34" t="s">
        <v>77</v>
      </c>
      <c r="B16" s="273">
        <v>1104</v>
      </c>
      <c r="C16" s="269">
        <v>1927</v>
      </c>
      <c r="D16" s="274">
        <v>75</v>
      </c>
      <c r="E16" s="274">
        <v>1714032</v>
      </c>
      <c r="F16" s="39">
        <v>528.32598099999996</v>
      </c>
      <c r="G16" s="282">
        <v>1434.35</v>
      </c>
      <c r="H16" s="267">
        <v>432.07776565899997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2" ht="18.75">
      <c r="A17" s="34" t="s">
        <v>12</v>
      </c>
      <c r="B17" s="268">
        <v>968</v>
      </c>
      <c r="C17" s="269">
        <v>1314</v>
      </c>
      <c r="D17" s="269">
        <v>169</v>
      </c>
      <c r="E17" s="270">
        <v>1174532</v>
      </c>
      <c r="F17" s="40">
        <v>159.5</v>
      </c>
      <c r="G17" s="272">
        <v>308</v>
      </c>
      <c r="H17" s="281">
        <v>274.7425706901418</v>
      </c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2" s="20" customFormat="1" ht="18.75">
      <c r="A18" s="43" t="s">
        <v>55</v>
      </c>
      <c r="B18" s="283">
        <v>12590</v>
      </c>
      <c r="C18" s="284">
        <v>65249</v>
      </c>
      <c r="D18" s="284">
        <v>1734</v>
      </c>
      <c r="E18" s="284" t="s">
        <v>82</v>
      </c>
      <c r="F18" s="170">
        <v>0</v>
      </c>
      <c r="G18" s="285">
        <v>100</v>
      </c>
      <c r="H18" s="286">
        <v>3623.58</v>
      </c>
    </row>
    <row r="19" spans="1:22" ht="18.75">
      <c r="A19" s="287" t="s">
        <v>13</v>
      </c>
      <c r="B19" s="268">
        <v>17330</v>
      </c>
      <c r="C19" s="269">
        <v>85585</v>
      </c>
      <c r="D19" s="269">
        <v>2395</v>
      </c>
      <c r="E19" s="269">
        <v>30093147</v>
      </c>
      <c r="F19" s="56">
        <v>0</v>
      </c>
      <c r="G19" s="195">
        <v>12720.003750864997</v>
      </c>
      <c r="H19" s="281">
        <v>6910.26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8.75">
      <c r="A20" s="34" t="s">
        <v>56</v>
      </c>
      <c r="B20" s="268">
        <v>12426</v>
      </c>
      <c r="C20" s="269">
        <v>46656</v>
      </c>
      <c r="D20" s="269">
        <v>1935</v>
      </c>
      <c r="E20" s="262">
        <v>11029022</v>
      </c>
      <c r="F20" s="40">
        <v>0</v>
      </c>
      <c r="G20" s="40">
        <v>2863.03</v>
      </c>
      <c r="H20" s="288">
        <v>2558.6799999999998</v>
      </c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2" ht="18.75">
      <c r="A21" s="34" t="s">
        <v>57</v>
      </c>
      <c r="B21" s="268">
        <v>46</v>
      </c>
      <c r="C21" s="269">
        <v>4</v>
      </c>
      <c r="D21" s="269">
        <v>8</v>
      </c>
      <c r="E21" s="270">
        <v>75139</v>
      </c>
      <c r="F21" s="40">
        <v>101.43</v>
      </c>
      <c r="G21" s="272">
        <v>210.59973515800004</v>
      </c>
      <c r="H21" s="281">
        <v>101.254378028</v>
      </c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2" ht="18.75">
      <c r="A22" s="34" t="s">
        <v>58</v>
      </c>
      <c r="B22" s="268">
        <v>3086</v>
      </c>
      <c r="C22" s="269">
        <v>30506</v>
      </c>
      <c r="D22" s="269">
        <v>131</v>
      </c>
      <c r="E22" s="269">
        <v>5604919</v>
      </c>
      <c r="F22" s="289">
        <v>0</v>
      </c>
      <c r="G22" s="272">
        <v>1601.9746700000007</v>
      </c>
      <c r="H22" s="281">
        <v>1034.25</v>
      </c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2" ht="18.75">
      <c r="A23" s="34" t="s">
        <v>59</v>
      </c>
      <c r="B23" s="268">
        <v>2105</v>
      </c>
      <c r="C23" s="269">
        <v>6724</v>
      </c>
      <c r="D23" s="269">
        <v>143</v>
      </c>
      <c r="E23" s="270">
        <v>1926884</v>
      </c>
      <c r="F23" s="40">
        <v>179.6</v>
      </c>
      <c r="G23" s="272">
        <v>1145.7282984990006</v>
      </c>
      <c r="H23" s="281">
        <v>1079.4447993034862</v>
      </c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2" ht="18.75">
      <c r="A24" s="34" t="s">
        <v>60</v>
      </c>
      <c r="B24" s="290">
        <v>3452</v>
      </c>
      <c r="C24" s="291">
        <v>10463</v>
      </c>
      <c r="D24" s="291">
        <v>112</v>
      </c>
      <c r="E24" s="291">
        <v>3865211</v>
      </c>
      <c r="F24" s="40">
        <v>56.03</v>
      </c>
      <c r="G24" s="195">
        <v>215.5</v>
      </c>
      <c r="H24" s="292">
        <v>2194.0904999999998</v>
      </c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2" s="4" customFormat="1" ht="18.75">
      <c r="A25" s="34" t="s">
        <v>61</v>
      </c>
      <c r="B25" s="290">
        <v>2670</v>
      </c>
      <c r="C25" s="293">
        <v>17543</v>
      </c>
      <c r="D25" s="291">
        <v>175</v>
      </c>
      <c r="E25" s="294">
        <v>2607100</v>
      </c>
      <c r="F25" s="195">
        <v>59.404203000000003</v>
      </c>
      <c r="G25" s="195">
        <v>1939.3643056773799</v>
      </c>
      <c r="H25" s="292">
        <v>5322.7933083919997</v>
      </c>
      <c r="I25"/>
      <c r="J25"/>
      <c r="K25"/>
      <c r="L25"/>
      <c r="M25"/>
      <c r="N25"/>
      <c r="O25"/>
      <c r="P25"/>
      <c r="Q25"/>
      <c r="R25"/>
      <c r="S25"/>
      <c r="T25"/>
      <c r="U25"/>
      <c r="V25" s="7"/>
    </row>
    <row r="26" spans="1:22" ht="18.75">
      <c r="A26" s="34" t="s">
        <v>62</v>
      </c>
      <c r="B26" s="268">
        <v>5091</v>
      </c>
      <c r="C26" s="269">
        <v>21985</v>
      </c>
      <c r="D26" s="269">
        <v>213</v>
      </c>
      <c r="E26" s="270">
        <v>10129886</v>
      </c>
      <c r="F26" s="40">
        <v>328.9</v>
      </c>
      <c r="G26" s="272">
        <v>1599.9912999999999</v>
      </c>
      <c r="H26" s="281">
        <v>1670.546335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2" ht="18.75">
      <c r="A27" s="295" t="s">
        <v>63</v>
      </c>
      <c r="B27" s="268">
        <v>15032</v>
      </c>
      <c r="C27" s="269">
        <v>74898</v>
      </c>
      <c r="D27" s="269">
        <v>2086</v>
      </c>
      <c r="E27" s="275">
        <v>17410498</v>
      </c>
      <c r="F27" s="170">
        <v>0</v>
      </c>
      <c r="G27" s="272">
        <v>2899.1321109809996</v>
      </c>
      <c r="H27" s="281">
        <v>3387.39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8.75">
      <c r="A28" s="34" t="s">
        <v>11</v>
      </c>
      <c r="B28" s="268">
        <v>914</v>
      </c>
      <c r="C28" s="269">
        <v>2794</v>
      </c>
      <c r="D28" s="269">
        <v>111</v>
      </c>
      <c r="E28" s="270">
        <v>1282195</v>
      </c>
      <c r="F28" s="40">
        <v>0</v>
      </c>
      <c r="G28" s="272">
        <v>885.65077610000003</v>
      </c>
      <c r="H28" s="281">
        <v>684.82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2" ht="18.75">
      <c r="A29" s="66" t="s">
        <v>64</v>
      </c>
      <c r="B29" s="296">
        <f>SUM(B4:B28)</f>
        <v>105180</v>
      </c>
      <c r="C29" s="297">
        <f t="shared" ref="C29:F29" si="0">SUM(C4:C28)</f>
        <v>491323</v>
      </c>
      <c r="D29" s="297">
        <f t="shared" si="0"/>
        <v>10580</v>
      </c>
      <c r="E29" s="297">
        <f t="shared" si="0"/>
        <v>160432146</v>
      </c>
      <c r="F29" s="297">
        <f t="shared" si="0"/>
        <v>3164.5522080000001</v>
      </c>
      <c r="G29" s="297">
        <f>SUM(G4:G28)</f>
        <v>47812.187812215314</v>
      </c>
      <c r="H29" s="298">
        <f>SUM(H4:H28)</f>
        <v>48392.041340543969</v>
      </c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2" s="1" customFormat="1" ht="18.75">
      <c r="A30" s="299" t="s">
        <v>80</v>
      </c>
      <c r="B30" s="300">
        <v>99714.1</v>
      </c>
      <c r="C30" s="301">
        <v>427672</v>
      </c>
      <c r="D30" s="301">
        <v>10300</v>
      </c>
      <c r="E30" s="301">
        <v>165087224</v>
      </c>
      <c r="F30" s="302">
        <v>2821.96</v>
      </c>
      <c r="G30" s="302">
        <v>47574.985631057512</v>
      </c>
      <c r="H30" s="303">
        <v>42050.630000000005</v>
      </c>
      <c r="I30"/>
      <c r="J30"/>
      <c r="K30"/>
      <c r="L30"/>
      <c r="M30"/>
      <c r="N30"/>
      <c r="O30"/>
      <c r="P30"/>
      <c r="Q30"/>
      <c r="R30"/>
      <c r="S30"/>
      <c r="T30"/>
      <c r="U30"/>
      <c r="V30" s="7"/>
    </row>
    <row r="31" spans="1:22" s="4" customFormat="1" ht="18.75">
      <c r="A31" s="304" t="s">
        <v>65</v>
      </c>
      <c r="B31" s="305"/>
      <c r="C31" s="306"/>
      <c r="D31" s="306"/>
      <c r="E31" s="291"/>
      <c r="F31" s="195"/>
      <c r="G31" s="195"/>
      <c r="H31" s="292"/>
      <c r="I31"/>
      <c r="J31"/>
      <c r="K31"/>
      <c r="L31"/>
      <c r="M31"/>
      <c r="N31"/>
      <c r="O31"/>
      <c r="P31"/>
      <c r="Q31"/>
      <c r="R31"/>
      <c r="S31"/>
      <c r="T31"/>
      <c r="U31"/>
      <c r="V31" s="7"/>
    </row>
    <row r="32" spans="1:22" s="4" customFormat="1" ht="18.75">
      <c r="A32" s="81" t="s">
        <v>74</v>
      </c>
      <c r="B32" s="290">
        <v>1784</v>
      </c>
      <c r="C32" s="291">
        <v>18841</v>
      </c>
      <c r="D32" s="291">
        <v>59</v>
      </c>
      <c r="E32" s="307">
        <v>281126</v>
      </c>
      <c r="F32" s="195">
        <v>103.893005</v>
      </c>
      <c r="G32" s="308">
        <v>704.99999790000004</v>
      </c>
      <c r="H32" s="309">
        <v>151.22999999999999</v>
      </c>
      <c r="I32"/>
      <c r="J32"/>
      <c r="K32"/>
      <c r="L32"/>
      <c r="M32"/>
      <c r="N32"/>
      <c r="O32"/>
      <c r="P32"/>
      <c r="Q32"/>
      <c r="R32"/>
      <c r="S32"/>
      <c r="T32"/>
      <c r="U32"/>
      <c r="V32" s="7"/>
    </row>
    <row r="33" spans="1:22" ht="18.75">
      <c r="A33" s="81" t="s">
        <v>15</v>
      </c>
      <c r="B33" s="268">
        <v>4118</v>
      </c>
      <c r="C33" s="269">
        <v>72786</v>
      </c>
      <c r="D33" s="269">
        <v>186</v>
      </c>
      <c r="E33" s="270">
        <v>1182407</v>
      </c>
      <c r="F33" s="40">
        <v>173.95</v>
      </c>
      <c r="G33" s="272">
        <v>618.44000000000005</v>
      </c>
      <c r="H33" s="281">
        <v>297.23</v>
      </c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2" ht="18.75">
      <c r="A34" s="34" t="s">
        <v>46</v>
      </c>
      <c r="B34" s="268">
        <v>1483</v>
      </c>
      <c r="C34" s="269">
        <v>27730</v>
      </c>
      <c r="D34" s="269">
        <v>23</v>
      </c>
      <c r="E34" s="270">
        <v>239884</v>
      </c>
      <c r="F34" s="40">
        <v>289.52289000000002</v>
      </c>
      <c r="G34" s="272">
        <v>917.9670335479999</v>
      </c>
      <c r="H34" s="281">
        <v>104.52446340053112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2" ht="18.75">
      <c r="A35" s="34" t="s">
        <v>16</v>
      </c>
      <c r="B35" s="268">
        <v>2298</v>
      </c>
      <c r="C35" s="269">
        <v>31555</v>
      </c>
      <c r="D35" s="269">
        <v>40</v>
      </c>
      <c r="E35" s="270">
        <v>388129</v>
      </c>
      <c r="F35" s="40">
        <v>480.69</v>
      </c>
      <c r="G35" s="272">
        <v>981</v>
      </c>
      <c r="H35" s="281">
        <v>162.59062073724283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2" ht="18.75">
      <c r="A36" s="34" t="s">
        <v>79</v>
      </c>
      <c r="B36" s="268">
        <v>485</v>
      </c>
      <c r="C36" s="269">
        <v>527</v>
      </c>
      <c r="D36" s="269">
        <v>2</v>
      </c>
      <c r="E36" s="270">
        <v>3145</v>
      </c>
      <c r="F36" s="40">
        <v>0</v>
      </c>
      <c r="G36" s="272">
        <v>186.55</v>
      </c>
      <c r="H36" s="310">
        <v>0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2" ht="18.75">
      <c r="A37" s="34" t="s">
        <v>66</v>
      </c>
      <c r="B37" s="268">
        <v>8428</v>
      </c>
      <c r="C37" s="269">
        <v>85609</v>
      </c>
      <c r="D37" s="269">
        <v>111</v>
      </c>
      <c r="E37" s="270">
        <v>838045</v>
      </c>
      <c r="F37" s="40">
        <v>0</v>
      </c>
      <c r="G37" s="272">
        <v>688.54989</v>
      </c>
      <c r="H37" s="281">
        <v>505.10452211067053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2" ht="18.75">
      <c r="A38" s="34" t="s">
        <v>14</v>
      </c>
      <c r="B38" s="268">
        <v>10612</v>
      </c>
      <c r="C38" s="269">
        <v>283900</v>
      </c>
      <c r="D38" s="269">
        <v>460</v>
      </c>
      <c r="E38" s="274">
        <v>4295469</v>
      </c>
      <c r="F38" s="195">
        <v>0</v>
      </c>
      <c r="G38" s="272">
        <v>1130.507909276248</v>
      </c>
      <c r="H38" s="281">
        <v>1007.99107481947</v>
      </c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2" ht="18.75">
      <c r="A39" s="84" t="s">
        <v>17</v>
      </c>
      <c r="B39" s="311">
        <f t="shared" ref="B39:H39" si="1">SUM(B32:B38)</f>
        <v>29208</v>
      </c>
      <c r="C39" s="312">
        <f t="shared" si="1"/>
        <v>520948</v>
      </c>
      <c r="D39" s="312">
        <f t="shared" si="1"/>
        <v>881</v>
      </c>
      <c r="E39" s="312">
        <f t="shared" si="1"/>
        <v>7228205</v>
      </c>
      <c r="F39" s="313">
        <f t="shared" si="1"/>
        <v>1048.055895</v>
      </c>
      <c r="G39" s="313">
        <f t="shared" si="1"/>
        <v>5228.014830724248</v>
      </c>
      <c r="H39" s="314">
        <f t="shared" si="1"/>
        <v>2228.6706810679143</v>
      </c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2" s="1" customFormat="1" ht="19.5" thickBot="1">
      <c r="A40" s="207" t="s">
        <v>80</v>
      </c>
      <c r="B40" s="315">
        <v>25990</v>
      </c>
      <c r="C40" s="316">
        <v>398405</v>
      </c>
      <c r="D40" s="316">
        <v>774</v>
      </c>
      <c r="E40" s="316">
        <v>5920177.0000735885</v>
      </c>
      <c r="F40" s="317">
        <v>874.31999999999994</v>
      </c>
      <c r="G40" s="317">
        <v>3781.52</v>
      </c>
      <c r="H40" s="318">
        <v>1772.9099999999999</v>
      </c>
      <c r="I40"/>
      <c r="J40"/>
      <c r="K40"/>
      <c r="L40"/>
      <c r="M40"/>
      <c r="N40"/>
      <c r="O40"/>
      <c r="P40"/>
      <c r="Q40"/>
      <c r="R40"/>
      <c r="S40"/>
      <c r="T40"/>
      <c r="U40"/>
      <c r="V40" s="7"/>
    </row>
    <row r="41" spans="1:22" s="4" customFormat="1" ht="19.5" thickBot="1">
      <c r="A41" s="96" t="s">
        <v>18</v>
      </c>
      <c r="B41" s="319">
        <f>B39+B29</f>
        <v>134388</v>
      </c>
      <c r="C41" s="320">
        <f t="shared" ref="C41:H41" si="2">C39+C29</f>
        <v>1012271</v>
      </c>
      <c r="D41" s="320">
        <f t="shared" si="2"/>
        <v>11461</v>
      </c>
      <c r="E41" s="321">
        <f t="shared" si="2"/>
        <v>167660351</v>
      </c>
      <c r="F41" s="322">
        <f t="shared" si="2"/>
        <v>4212.6081030000005</v>
      </c>
      <c r="G41" s="323">
        <f t="shared" si="2"/>
        <v>53040.202642939563</v>
      </c>
      <c r="H41" s="324">
        <f t="shared" si="2"/>
        <v>50620.712021611886</v>
      </c>
      <c r="I41"/>
      <c r="J41"/>
      <c r="K41"/>
      <c r="L41"/>
      <c r="M41"/>
      <c r="N41"/>
      <c r="O41"/>
      <c r="P41"/>
      <c r="Q41"/>
      <c r="R41"/>
      <c r="S41"/>
      <c r="T41"/>
      <c r="U41"/>
      <c r="V41" s="7"/>
    </row>
    <row r="42" spans="1:22" s="5" customFormat="1" ht="18.75">
      <c r="A42" s="101" t="s">
        <v>67</v>
      </c>
      <c r="B42" s="325"/>
      <c r="C42" s="326"/>
      <c r="D42" s="327"/>
      <c r="E42" s="326"/>
      <c r="F42" s="327"/>
      <c r="G42" s="327"/>
      <c r="H42" s="328"/>
      <c r="I42"/>
      <c r="J42"/>
      <c r="K42"/>
      <c r="L42"/>
      <c r="M42"/>
      <c r="N42"/>
      <c r="O42"/>
      <c r="P42"/>
      <c r="Q42"/>
      <c r="R42"/>
      <c r="S42"/>
      <c r="T42"/>
      <c r="U42"/>
      <c r="V42" s="6"/>
    </row>
    <row r="43" spans="1:22" s="5" customFormat="1" ht="18.75">
      <c r="A43" s="329" t="s">
        <v>19</v>
      </c>
      <c r="B43" s="305">
        <v>314</v>
      </c>
      <c r="C43" s="306">
        <v>11</v>
      </c>
      <c r="D43" s="306">
        <v>20</v>
      </c>
      <c r="E43" s="291">
        <v>7836105</v>
      </c>
      <c r="F43" s="195">
        <v>0</v>
      </c>
      <c r="G43" s="330">
        <v>3967.0953</v>
      </c>
      <c r="H43" s="331">
        <v>875.55</v>
      </c>
      <c r="I43"/>
      <c r="J43"/>
      <c r="K43"/>
      <c r="L43"/>
      <c r="M43"/>
      <c r="N43"/>
      <c r="O43"/>
      <c r="P43"/>
      <c r="Q43"/>
      <c r="R43"/>
      <c r="S43"/>
      <c r="T43"/>
      <c r="U43"/>
      <c r="V43" s="6"/>
    </row>
    <row r="44" spans="1:22" s="5" customFormat="1" ht="18.75">
      <c r="A44" s="108" t="s">
        <v>20</v>
      </c>
      <c r="B44" s="305">
        <v>606</v>
      </c>
      <c r="C44" s="306">
        <v>138</v>
      </c>
      <c r="D44" s="306">
        <v>66</v>
      </c>
      <c r="E44" s="291">
        <v>12815</v>
      </c>
      <c r="F44" s="195">
        <v>0</v>
      </c>
      <c r="G44" s="330">
        <v>4463.41</v>
      </c>
      <c r="H44" s="331">
        <v>2734.73</v>
      </c>
      <c r="I44"/>
      <c r="J44"/>
      <c r="K44"/>
      <c r="L44"/>
      <c r="M44"/>
      <c r="N44"/>
      <c r="O44"/>
      <c r="P44"/>
      <c r="Q44"/>
      <c r="R44"/>
      <c r="S44"/>
      <c r="T44"/>
      <c r="U44"/>
      <c r="V44" s="6"/>
    </row>
    <row r="45" spans="1:22" s="5" customFormat="1" ht="18.75">
      <c r="A45" s="332" t="s">
        <v>21</v>
      </c>
      <c r="B45" s="333">
        <f>SUM(B43:B44)</f>
        <v>920</v>
      </c>
      <c r="C45" s="334">
        <f t="shared" ref="C45:H45" si="3">SUM(C43:C44)</f>
        <v>149</v>
      </c>
      <c r="D45" s="334">
        <f t="shared" si="3"/>
        <v>86</v>
      </c>
      <c r="E45" s="334">
        <f t="shared" si="3"/>
        <v>7848920</v>
      </c>
      <c r="F45" s="182">
        <f t="shared" si="3"/>
        <v>0</v>
      </c>
      <c r="G45" s="182">
        <f t="shared" si="3"/>
        <v>8430.5053000000007</v>
      </c>
      <c r="H45" s="335">
        <f t="shared" si="3"/>
        <v>3610.2799999999997</v>
      </c>
      <c r="I45"/>
      <c r="J45"/>
      <c r="K45"/>
      <c r="L45"/>
      <c r="M45"/>
      <c r="N45"/>
      <c r="O45"/>
      <c r="P45"/>
      <c r="Q45"/>
      <c r="R45"/>
      <c r="S45"/>
      <c r="T45"/>
      <c r="U45"/>
      <c r="V45" s="6"/>
    </row>
    <row r="46" spans="1:22" s="5" customFormat="1" ht="19.5" thickBot="1">
      <c r="A46" s="232" t="s">
        <v>80</v>
      </c>
      <c r="B46" s="336">
        <v>934</v>
      </c>
      <c r="C46" s="337">
        <v>134</v>
      </c>
      <c r="D46" s="337">
        <v>86</v>
      </c>
      <c r="E46" s="338">
        <v>11745865</v>
      </c>
      <c r="F46" s="339">
        <v>0</v>
      </c>
      <c r="G46" s="339">
        <v>7100.1100000000006</v>
      </c>
      <c r="H46" s="340">
        <v>2838.67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 s="6"/>
    </row>
    <row r="47" spans="1:22" s="1" customFormat="1" ht="19.5" thickBot="1">
      <c r="A47" s="117" t="s">
        <v>22</v>
      </c>
      <c r="B47" s="341">
        <f>B41+B45</f>
        <v>135308</v>
      </c>
      <c r="C47" s="321">
        <f t="shared" ref="C47:H47" si="4">C41+C45</f>
        <v>1012420</v>
      </c>
      <c r="D47" s="321">
        <f t="shared" si="4"/>
        <v>11547</v>
      </c>
      <c r="E47" s="321">
        <f t="shared" si="4"/>
        <v>175509271</v>
      </c>
      <c r="F47" s="322">
        <f t="shared" si="4"/>
        <v>4212.6081030000005</v>
      </c>
      <c r="G47" s="322">
        <f t="shared" si="4"/>
        <v>61470.707942939567</v>
      </c>
      <c r="H47" s="342">
        <f t="shared" si="4"/>
        <v>54230.992021611884</v>
      </c>
      <c r="I47"/>
      <c r="J47"/>
      <c r="K47"/>
      <c r="L47"/>
      <c r="M47"/>
      <c r="N47"/>
      <c r="O47"/>
      <c r="P47"/>
      <c r="Q47"/>
      <c r="R47"/>
      <c r="S47"/>
      <c r="T47"/>
      <c r="U47"/>
      <c r="V47" s="7"/>
    </row>
    <row r="48" spans="1:22" s="5" customFormat="1" ht="18.75">
      <c r="A48" s="248" t="s">
        <v>80</v>
      </c>
      <c r="B48" s="343">
        <v>126638.1</v>
      </c>
      <c r="C48" s="344">
        <v>826211</v>
      </c>
      <c r="D48" s="344">
        <v>11160</v>
      </c>
      <c r="E48" s="344">
        <v>182753266.00007358</v>
      </c>
      <c r="F48" s="345">
        <v>3696.2799999999997</v>
      </c>
      <c r="G48" s="346">
        <v>58456.61563105751</v>
      </c>
      <c r="H48" s="347">
        <v>46662.210000000006</v>
      </c>
      <c r="I48"/>
      <c r="J48"/>
      <c r="K48"/>
      <c r="L48"/>
      <c r="M48"/>
      <c r="N48"/>
      <c r="O48"/>
      <c r="P48"/>
      <c r="Q48"/>
      <c r="R48"/>
      <c r="S48"/>
      <c r="T48"/>
      <c r="U48"/>
      <c r="V48" s="6"/>
    </row>
    <row r="49" spans="1:21" ht="19.5" thickBot="1">
      <c r="A49" s="128" t="s">
        <v>68</v>
      </c>
      <c r="B49" s="348">
        <f>SUM(B47-B48)/B48</f>
        <v>6.8462018934270133E-2</v>
      </c>
      <c r="C49" s="349">
        <f t="shared" ref="C49:H49" si="5">SUM(C47-C48)/C48</f>
        <v>0.22537705259310273</v>
      </c>
      <c r="D49" s="349">
        <f t="shared" si="5"/>
        <v>3.4677419354838708E-2</v>
      </c>
      <c r="E49" s="349">
        <f t="shared" si="5"/>
        <v>-3.9638115140829634E-2</v>
      </c>
      <c r="F49" s="349">
        <f t="shared" si="5"/>
        <v>0.13968857959894834</v>
      </c>
      <c r="G49" s="350"/>
      <c r="H49" s="351">
        <f t="shared" si="5"/>
        <v>0.1622036766285154</v>
      </c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>
      <c r="A51" s="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9:21"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9:21"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9:21"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9:21"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9:21"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9:21"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9:21"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9:21"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9:21"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9:21"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9:21"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9:21"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9:21"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9:21"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9:21"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9:21"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9:21"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9:21"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9:21"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9:21"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9:21"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9:21"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9:21"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9:21"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9:21"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9:21"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9:21"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9:21"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9:21"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9:21"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9:21"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9:21"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9:21"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9:21"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9:21"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9:21"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9:21"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9:21"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9:21"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9:21"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9:21"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9:21"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9:21"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9:21"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9:21"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9:21"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9:21"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9:21"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9:21"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9:21"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9:21"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9:21"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9:21"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9:21"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9:21"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9:21"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9:21"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9:21"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9:21"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9:21"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9:21"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9:21"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9:21"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9:21"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9:21"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9:21"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9:21"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9:21"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9:21">
      <c r="I133"/>
      <c r="J133"/>
      <c r="K133"/>
      <c r="L133"/>
      <c r="M133"/>
      <c r="N133"/>
      <c r="O133"/>
      <c r="P133"/>
      <c r="Q133"/>
      <c r="R133"/>
      <c r="S133"/>
      <c r="T133"/>
      <c r="U133"/>
    </row>
    <row r="134" spans="9:21">
      <c r="I134"/>
      <c r="J134"/>
      <c r="K134"/>
      <c r="L134"/>
      <c r="M134"/>
      <c r="N134"/>
      <c r="O134"/>
      <c r="P134"/>
      <c r="Q134"/>
      <c r="R134"/>
      <c r="S134"/>
      <c r="T134"/>
      <c r="U134"/>
    </row>
    <row r="135" spans="9:21">
      <c r="I135"/>
      <c r="J135"/>
      <c r="K135"/>
      <c r="L135"/>
      <c r="M135"/>
      <c r="N135"/>
      <c r="O135"/>
      <c r="P135"/>
      <c r="Q135"/>
      <c r="R135"/>
      <c r="S135"/>
      <c r="T135"/>
      <c r="U135"/>
    </row>
    <row r="136" spans="9:21"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9:21"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9:21"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9:21">
      <c r="I139"/>
      <c r="J139"/>
      <c r="K139"/>
      <c r="L139"/>
      <c r="M139"/>
      <c r="N139"/>
      <c r="O139"/>
      <c r="P139"/>
      <c r="Q139"/>
      <c r="R139"/>
      <c r="S139"/>
      <c r="T139"/>
      <c r="U139"/>
    </row>
    <row r="140" spans="9:21">
      <c r="I140"/>
      <c r="J140"/>
      <c r="K140"/>
      <c r="L140"/>
      <c r="M140"/>
      <c r="N140"/>
      <c r="O140"/>
      <c r="P140"/>
      <c r="Q140"/>
      <c r="R140"/>
      <c r="S140"/>
      <c r="T140"/>
      <c r="U140"/>
    </row>
    <row r="141" spans="9:21">
      <c r="I141"/>
      <c r="J141"/>
      <c r="K141"/>
      <c r="L141"/>
      <c r="M141"/>
      <c r="N141"/>
      <c r="O141"/>
      <c r="P141"/>
      <c r="Q141"/>
      <c r="R141"/>
      <c r="S141"/>
      <c r="T141"/>
      <c r="U141"/>
    </row>
    <row r="142" spans="9:21"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9:21"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9:21"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9:21">
      <c r="I145"/>
      <c r="J145"/>
      <c r="K145"/>
      <c r="L145"/>
      <c r="M145"/>
      <c r="N145"/>
      <c r="O145"/>
      <c r="P145"/>
      <c r="Q145"/>
      <c r="R145"/>
      <c r="S145"/>
      <c r="T145"/>
      <c r="U145"/>
    </row>
    <row r="146" spans="9:21">
      <c r="I146"/>
      <c r="J146"/>
      <c r="K146"/>
      <c r="L146"/>
      <c r="M146"/>
      <c r="N146"/>
      <c r="O146"/>
      <c r="P146"/>
      <c r="Q146"/>
      <c r="R146"/>
      <c r="S146"/>
      <c r="T146"/>
      <c r="U146"/>
    </row>
    <row r="147" spans="9:21">
      <c r="I147"/>
      <c r="J147"/>
      <c r="K147"/>
      <c r="L147"/>
      <c r="M147"/>
      <c r="N147"/>
      <c r="O147"/>
      <c r="P147"/>
      <c r="Q147"/>
      <c r="R147"/>
      <c r="S147"/>
      <c r="T147"/>
      <c r="U147"/>
    </row>
    <row r="148" spans="9:21"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9:21"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9:21"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9:21">
      <c r="I151"/>
      <c r="J151"/>
      <c r="K151"/>
      <c r="L151"/>
      <c r="M151"/>
      <c r="N151"/>
      <c r="O151"/>
      <c r="P151"/>
      <c r="Q151"/>
      <c r="R151"/>
      <c r="S151"/>
      <c r="T151"/>
      <c r="U151"/>
    </row>
    <row r="152" spans="9:21">
      <c r="I152"/>
      <c r="J152"/>
      <c r="K152"/>
      <c r="L152"/>
      <c r="M152"/>
      <c r="N152"/>
      <c r="O152"/>
      <c r="P152"/>
      <c r="Q152"/>
      <c r="R152"/>
      <c r="S152"/>
      <c r="T152"/>
      <c r="U152"/>
    </row>
    <row r="153" spans="9:21">
      <c r="I153"/>
      <c r="J153"/>
      <c r="K153"/>
      <c r="L153"/>
      <c r="M153"/>
      <c r="N153"/>
      <c r="O153"/>
      <c r="P153"/>
      <c r="Q153"/>
      <c r="R153"/>
      <c r="S153"/>
      <c r="T153"/>
      <c r="U153"/>
    </row>
    <row r="154" spans="9:21">
      <c r="I154"/>
      <c r="J154"/>
      <c r="K154"/>
      <c r="L154"/>
      <c r="M154"/>
      <c r="N154"/>
      <c r="O154"/>
      <c r="P154"/>
      <c r="Q154"/>
      <c r="R154"/>
      <c r="S154"/>
      <c r="T154"/>
      <c r="U154"/>
    </row>
    <row r="155" spans="9:21">
      <c r="I155"/>
      <c r="J155"/>
      <c r="K155"/>
      <c r="L155"/>
      <c r="M155"/>
      <c r="N155"/>
      <c r="O155"/>
      <c r="P155"/>
      <c r="Q155"/>
      <c r="R155"/>
      <c r="S155"/>
      <c r="T155"/>
      <c r="U155"/>
    </row>
    <row r="156" spans="9:21">
      <c r="I156"/>
      <c r="J156"/>
      <c r="K156"/>
      <c r="L156"/>
      <c r="M156"/>
      <c r="N156"/>
      <c r="O156"/>
      <c r="P156"/>
      <c r="Q156"/>
      <c r="R156"/>
      <c r="S156"/>
      <c r="T156"/>
      <c r="U156"/>
    </row>
    <row r="157" spans="9:21">
      <c r="I157"/>
      <c r="J157"/>
      <c r="K157"/>
      <c r="L157"/>
      <c r="M157"/>
      <c r="N157"/>
      <c r="O157"/>
      <c r="P157"/>
      <c r="Q157"/>
      <c r="R157"/>
      <c r="S157"/>
      <c r="T157"/>
      <c r="U157"/>
    </row>
    <row r="158" spans="9:21">
      <c r="I158"/>
      <c r="J158"/>
      <c r="K158"/>
      <c r="L158"/>
      <c r="M158"/>
      <c r="N158"/>
      <c r="O158"/>
      <c r="P158"/>
      <c r="Q158"/>
      <c r="R158"/>
      <c r="S158"/>
      <c r="T158"/>
      <c r="U158"/>
    </row>
    <row r="159" spans="9:21">
      <c r="I159"/>
      <c r="J159"/>
      <c r="K159"/>
      <c r="L159"/>
      <c r="M159"/>
      <c r="N159"/>
      <c r="O159"/>
      <c r="P159"/>
      <c r="Q159"/>
      <c r="R159"/>
      <c r="S159"/>
      <c r="T159"/>
      <c r="U159"/>
    </row>
    <row r="160" spans="9:21">
      <c r="I160"/>
      <c r="J160"/>
      <c r="K160"/>
      <c r="L160"/>
      <c r="M160"/>
      <c r="N160"/>
      <c r="O160"/>
      <c r="P160"/>
      <c r="Q160"/>
      <c r="R160"/>
      <c r="S160"/>
      <c r="T160"/>
      <c r="U160"/>
    </row>
    <row r="161" spans="9:21">
      <c r="I161"/>
      <c r="J161"/>
      <c r="K161"/>
      <c r="L161"/>
      <c r="M161"/>
      <c r="N161"/>
      <c r="O161"/>
      <c r="P161"/>
      <c r="Q161"/>
      <c r="R161"/>
      <c r="S161"/>
      <c r="T161"/>
      <c r="U161"/>
    </row>
    <row r="162" spans="9:21">
      <c r="I162"/>
      <c r="J162"/>
      <c r="K162"/>
      <c r="L162"/>
      <c r="M162"/>
      <c r="N162"/>
      <c r="O162"/>
      <c r="P162"/>
      <c r="Q162"/>
      <c r="R162"/>
      <c r="S162"/>
      <c r="T162"/>
      <c r="U162"/>
    </row>
    <row r="163" spans="9:21">
      <c r="I163"/>
      <c r="J163"/>
      <c r="K163"/>
      <c r="L163"/>
      <c r="M163"/>
      <c r="N163"/>
      <c r="O163"/>
      <c r="P163"/>
      <c r="Q163"/>
      <c r="R163"/>
      <c r="S163"/>
      <c r="T163"/>
      <c r="U163"/>
    </row>
    <row r="164" spans="9:21">
      <c r="I164"/>
      <c r="J164"/>
      <c r="K164"/>
      <c r="L164"/>
      <c r="M164"/>
      <c r="N164"/>
      <c r="O164"/>
      <c r="P164"/>
      <c r="Q164"/>
      <c r="R164"/>
      <c r="S164"/>
      <c r="T164"/>
      <c r="U164"/>
    </row>
    <row r="165" spans="9:21">
      <c r="I165"/>
      <c r="J165"/>
      <c r="K165"/>
      <c r="L165"/>
      <c r="M165"/>
      <c r="N165"/>
      <c r="O165"/>
      <c r="P165"/>
      <c r="Q165"/>
      <c r="R165"/>
      <c r="S165"/>
      <c r="T165"/>
      <c r="U165"/>
    </row>
    <row r="166" spans="9:21">
      <c r="I166"/>
      <c r="J166"/>
      <c r="K166"/>
      <c r="L166"/>
      <c r="M166"/>
      <c r="N166"/>
      <c r="O166"/>
      <c r="P166"/>
      <c r="Q166"/>
      <c r="R166"/>
      <c r="S166"/>
      <c r="T166"/>
      <c r="U166"/>
    </row>
    <row r="167" spans="9:21">
      <c r="I167"/>
      <c r="J167"/>
      <c r="K167"/>
      <c r="L167"/>
      <c r="M167"/>
      <c r="N167"/>
      <c r="O167"/>
      <c r="P167"/>
      <c r="Q167"/>
      <c r="R167"/>
      <c r="S167"/>
      <c r="T167"/>
      <c r="U167"/>
    </row>
    <row r="168" spans="9:21">
      <c r="I168"/>
      <c r="J168"/>
      <c r="K168"/>
      <c r="L168"/>
      <c r="M168"/>
      <c r="N168"/>
      <c r="O168"/>
      <c r="P168"/>
      <c r="Q168"/>
      <c r="R168"/>
      <c r="S168"/>
      <c r="T168"/>
      <c r="U168"/>
    </row>
    <row r="169" spans="9:21">
      <c r="I169"/>
      <c r="J169"/>
      <c r="K169"/>
      <c r="L169"/>
      <c r="M169"/>
      <c r="N169"/>
      <c r="O169"/>
      <c r="P169"/>
      <c r="Q169"/>
      <c r="R169"/>
      <c r="S169"/>
      <c r="T169"/>
      <c r="U169"/>
    </row>
    <row r="170" spans="9:21">
      <c r="I170"/>
      <c r="J170"/>
      <c r="K170"/>
      <c r="L170"/>
      <c r="M170"/>
      <c r="N170"/>
      <c r="O170"/>
      <c r="P170"/>
      <c r="Q170"/>
      <c r="R170"/>
      <c r="S170"/>
      <c r="T170"/>
      <c r="U170"/>
    </row>
    <row r="171" spans="9:21">
      <c r="I171"/>
      <c r="J171"/>
      <c r="K171"/>
      <c r="L171"/>
      <c r="M171"/>
      <c r="N171"/>
      <c r="O171"/>
      <c r="P171"/>
      <c r="Q171"/>
      <c r="R171"/>
      <c r="S171"/>
      <c r="T171"/>
      <c r="U171"/>
    </row>
    <row r="172" spans="9:21">
      <c r="I172"/>
      <c r="J172"/>
      <c r="K172"/>
      <c r="L172"/>
      <c r="M172"/>
      <c r="N172"/>
      <c r="O172"/>
      <c r="P172"/>
      <c r="Q172"/>
      <c r="R172"/>
      <c r="S172"/>
      <c r="T172"/>
      <c r="U172"/>
    </row>
    <row r="173" spans="9:21">
      <c r="I173"/>
      <c r="J173"/>
      <c r="K173"/>
      <c r="L173"/>
      <c r="M173"/>
      <c r="N173"/>
      <c r="O173"/>
      <c r="P173"/>
      <c r="Q173"/>
      <c r="R173"/>
      <c r="S173"/>
      <c r="T173"/>
      <c r="U173"/>
    </row>
    <row r="174" spans="9:21">
      <c r="I174"/>
      <c r="J174"/>
      <c r="K174"/>
      <c r="L174"/>
      <c r="M174"/>
      <c r="N174"/>
      <c r="O174"/>
      <c r="P174"/>
      <c r="Q174"/>
      <c r="R174"/>
      <c r="S174"/>
      <c r="T174"/>
      <c r="U174"/>
    </row>
    <row r="175" spans="9:21">
      <c r="I175"/>
      <c r="J175"/>
      <c r="K175"/>
      <c r="L175"/>
      <c r="M175"/>
      <c r="N175"/>
      <c r="O175"/>
      <c r="P175"/>
      <c r="Q175"/>
      <c r="R175"/>
      <c r="S175"/>
      <c r="T175"/>
      <c r="U175"/>
    </row>
    <row r="176" spans="9:21">
      <c r="I176"/>
      <c r="J176"/>
      <c r="K176"/>
      <c r="L176"/>
      <c r="M176"/>
      <c r="N176"/>
      <c r="O176"/>
      <c r="P176"/>
      <c r="Q176"/>
      <c r="R176"/>
      <c r="S176"/>
      <c r="T176"/>
      <c r="U176"/>
    </row>
    <row r="177" spans="9:21">
      <c r="I177"/>
      <c r="J177"/>
      <c r="K177"/>
      <c r="L177"/>
      <c r="M177"/>
      <c r="N177"/>
      <c r="O177"/>
      <c r="P177"/>
      <c r="Q177"/>
      <c r="R177"/>
      <c r="S177"/>
      <c r="T177"/>
      <c r="U177"/>
    </row>
    <row r="178" spans="9:21">
      <c r="I178"/>
      <c r="J178"/>
      <c r="K178"/>
      <c r="L178"/>
      <c r="M178"/>
      <c r="N178"/>
      <c r="O178"/>
      <c r="P178"/>
      <c r="Q178"/>
      <c r="R178"/>
      <c r="S178"/>
      <c r="T178"/>
      <c r="U178"/>
    </row>
    <row r="179" spans="9:21">
      <c r="I179"/>
      <c r="J179"/>
      <c r="K179"/>
      <c r="L179"/>
      <c r="M179"/>
      <c r="N179"/>
      <c r="O179"/>
      <c r="P179"/>
      <c r="Q179"/>
      <c r="R179"/>
      <c r="S179"/>
      <c r="T179"/>
      <c r="U179"/>
    </row>
    <row r="180" spans="9:21">
      <c r="I180"/>
      <c r="J180"/>
      <c r="K180"/>
      <c r="L180"/>
      <c r="M180"/>
      <c r="N180"/>
      <c r="O180"/>
      <c r="P180"/>
      <c r="Q180"/>
      <c r="R180"/>
      <c r="S180"/>
      <c r="T180"/>
      <c r="U180"/>
    </row>
    <row r="181" spans="9:21">
      <c r="I181"/>
      <c r="J181"/>
      <c r="K181"/>
      <c r="L181"/>
      <c r="M181"/>
      <c r="N181"/>
      <c r="O181"/>
      <c r="P181"/>
      <c r="Q181"/>
      <c r="R181"/>
      <c r="S181"/>
      <c r="T181"/>
      <c r="U181"/>
    </row>
    <row r="182" spans="9:21">
      <c r="I182"/>
      <c r="J182"/>
      <c r="K182"/>
      <c r="L182"/>
      <c r="M182"/>
      <c r="N182"/>
      <c r="O182"/>
      <c r="P182"/>
      <c r="Q182"/>
      <c r="R182"/>
      <c r="S182"/>
      <c r="T182"/>
      <c r="U182"/>
    </row>
    <row r="183" spans="9:21">
      <c r="I183"/>
      <c r="J183"/>
      <c r="K183"/>
      <c r="L183"/>
      <c r="M183"/>
      <c r="N183"/>
      <c r="O183"/>
      <c r="P183"/>
      <c r="Q183"/>
      <c r="R183"/>
      <c r="S183"/>
      <c r="T183"/>
      <c r="U183"/>
    </row>
    <row r="184" spans="9:21">
      <c r="I184"/>
      <c r="J184"/>
      <c r="K184"/>
      <c r="L184"/>
      <c r="M184"/>
      <c r="N184"/>
      <c r="O184"/>
      <c r="P184"/>
      <c r="Q184"/>
      <c r="R184"/>
      <c r="S184"/>
      <c r="T184"/>
      <c r="U184"/>
    </row>
    <row r="185" spans="9:21">
      <c r="I185"/>
      <c r="J185"/>
      <c r="K185"/>
      <c r="L185"/>
      <c r="M185"/>
      <c r="N185"/>
      <c r="O185"/>
      <c r="P185"/>
      <c r="Q185"/>
      <c r="R185"/>
      <c r="S185"/>
      <c r="T185"/>
      <c r="U185"/>
    </row>
    <row r="186" spans="9:21">
      <c r="I186"/>
      <c r="J186"/>
      <c r="K186"/>
      <c r="L186"/>
      <c r="M186"/>
      <c r="N186"/>
      <c r="O186"/>
      <c r="P186"/>
      <c r="Q186"/>
      <c r="R186"/>
      <c r="S186"/>
      <c r="T186"/>
      <c r="U186"/>
    </row>
    <row r="187" spans="9:21">
      <c r="I187"/>
      <c r="J187"/>
      <c r="K187"/>
      <c r="L187"/>
      <c r="M187"/>
      <c r="N187"/>
      <c r="O187"/>
      <c r="P187"/>
      <c r="Q187"/>
      <c r="R187"/>
      <c r="S187"/>
      <c r="T187"/>
      <c r="U187"/>
    </row>
    <row r="188" spans="9:21">
      <c r="I188"/>
      <c r="J188"/>
      <c r="K188"/>
      <c r="L188"/>
      <c r="M188"/>
      <c r="N188"/>
      <c r="O188"/>
      <c r="P188"/>
      <c r="Q188"/>
      <c r="R188"/>
      <c r="S188"/>
      <c r="T188"/>
      <c r="U188"/>
    </row>
    <row r="189" spans="9:21">
      <c r="I189"/>
      <c r="J189"/>
      <c r="K189"/>
      <c r="L189"/>
      <c r="M189"/>
      <c r="N189"/>
      <c r="O189"/>
      <c r="P189"/>
      <c r="Q189"/>
      <c r="R189"/>
      <c r="S189"/>
      <c r="T189"/>
      <c r="U189"/>
    </row>
    <row r="190" spans="9:21">
      <c r="I190"/>
      <c r="J190"/>
      <c r="K190"/>
      <c r="L190"/>
      <c r="M190"/>
      <c r="N190"/>
      <c r="O190"/>
      <c r="P190"/>
      <c r="Q190"/>
      <c r="R190"/>
      <c r="S190"/>
      <c r="T190"/>
      <c r="U190"/>
    </row>
    <row r="191" spans="9:21">
      <c r="I191"/>
      <c r="J191"/>
      <c r="K191"/>
      <c r="L191"/>
      <c r="M191"/>
      <c r="N191"/>
      <c r="O191"/>
      <c r="P191"/>
      <c r="Q191"/>
      <c r="R191"/>
      <c r="S191"/>
      <c r="T191"/>
      <c r="U191"/>
    </row>
    <row r="192" spans="9:21">
      <c r="I192"/>
      <c r="J192"/>
      <c r="K192"/>
      <c r="L192"/>
      <c r="M192"/>
      <c r="N192"/>
      <c r="O192"/>
      <c r="P192"/>
      <c r="Q192"/>
      <c r="R192"/>
      <c r="S192"/>
      <c r="T192"/>
      <c r="U192"/>
    </row>
    <row r="193" spans="9:21">
      <c r="I193"/>
      <c r="J193"/>
      <c r="K193"/>
      <c r="L193"/>
      <c r="M193"/>
      <c r="N193"/>
      <c r="O193"/>
      <c r="P193"/>
      <c r="Q193"/>
      <c r="R193"/>
      <c r="S193"/>
      <c r="T193"/>
      <c r="U193"/>
    </row>
    <row r="194" spans="9:21">
      <c r="I194"/>
      <c r="J194"/>
      <c r="K194"/>
      <c r="L194"/>
      <c r="M194"/>
      <c r="N194"/>
      <c r="O194"/>
      <c r="P194"/>
      <c r="Q194"/>
      <c r="R194"/>
      <c r="S194"/>
      <c r="T194"/>
      <c r="U194"/>
    </row>
    <row r="195" spans="9:21">
      <c r="I195"/>
      <c r="J195"/>
      <c r="K195"/>
      <c r="L195"/>
      <c r="M195"/>
      <c r="N195"/>
      <c r="O195"/>
      <c r="P195"/>
      <c r="Q195"/>
      <c r="R195"/>
      <c r="S195"/>
      <c r="T195"/>
      <c r="U195"/>
    </row>
    <row r="196" spans="9:21">
      <c r="I196"/>
      <c r="J196"/>
      <c r="K196"/>
      <c r="L196"/>
      <c r="M196"/>
      <c r="N196"/>
      <c r="O196"/>
      <c r="P196"/>
      <c r="Q196"/>
      <c r="R196"/>
      <c r="S196"/>
      <c r="T196"/>
      <c r="U196"/>
    </row>
    <row r="197" spans="9:21">
      <c r="I197"/>
      <c r="J197"/>
      <c r="K197"/>
      <c r="L197"/>
      <c r="M197"/>
      <c r="N197"/>
      <c r="O197"/>
      <c r="P197"/>
      <c r="Q197"/>
      <c r="R197"/>
      <c r="S197"/>
      <c r="T197"/>
      <c r="U197"/>
    </row>
    <row r="198" spans="9:21">
      <c r="I198"/>
      <c r="J198"/>
      <c r="K198"/>
      <c r="L198"/>
      <c r="M198"/>
      <c r="N198"/>
      <c r="O198"/>
      <c r="P198"/>
      <c r="Q198"/>
      <c r="R198"/>
      <c r="S198"/>
      <c r="T198"/>
      <c r="U198"/>
    </row>
    <row r="199" spans="9:21">
      <c r="I199"/>
      <c r="J199"/>
      <c r="K199"/>
      <c r="L199"/>
      <c r="M199"/>
      <c r="N199"/>
      <c r="O199"/>
      <c r="P199"/>
      <c r="Q199"/>
      <c r="R199"/>
      <c r="S199"/>
      <c r="T199"/>
      <c r="U199"/>
    </row>
    <row r="200" spans="9:21">
      <c r="I200"/>
      <c r="J200"/>
      <c r="K200"/>
      <c r="L200"/>
      <c r="M200"/>
      <c r="N200"/>
      <c r="O200"/>
      <c r="P200"/>
      <c r="Q200"/>
      <c r="R200"/>
      <c r="S200"/>
      <c r="T200"/>
      <c r="U200"/>
    </row>
    <row r="201" spans="9:21">
      <c r="I201"/>
      <c r="J201"/>
      <c r="K201"/>
      <c r="L201"/>
      <c r="M201"/>
      <c r="N201"/>
      <c r="O201"/>
      <c r="P201"/>
      <c r="Q201"/>
      <c r="R201"/>
      <c r="S201"/>
      <c r="T201"/>
      <c r="U201"/>
    </row>
    <row r="202" spans="9:21">
      <c r="I202"/>
      <c r="J202"/>
      <c r="K202"/>
      <c r="L202"/>
      <c r="M202"/>
      <c r="N202"/>
      <c r="O202"/>
      <c r="P202"/>
      <c r="Q202"/>
      <c r="R202"/>
      <c r="S202"/>
      <c r="T202"/>
      <c r="U202"/>
    </row>
    <row r="203" spans="9:21">
      <c r="I203"/>
      <c r="J203"/>
      <c r="K203"/>
      <c r="L203"/>
      <c r="M203"/>
      <c r="N203"/>
      <c r="O203"/>
      <c r="P203"/>
      <c r="Q203"/>
      <c r="R203"/>
      <c r="S203"/>
      <c r="T203"/>
      <c r="U203"/>
    </row>
    <row r="204" spans="9:21">
      <c r="I204"/>
      <c r="J204"/>
      <c r="K204"/>
      <c r="L204"/>
      <c r="M204"/>
      <c r="N204"/>
      <c r="O204"/>
      <c r="P204"/>
      <c r="Q204"/>
      <c r="R204"/>
      <c r="S204"/>
      <c r="T204"/>
      <c r="U204"/>
    </row>
    <row r="205" spans="9:21">
      <c r="I205"/>
      <c r="J205"/>
      <c r="K205"/>
      <c r="L205"/>
      <c r="M205"/>
      <c r="N205"/>
      <c r="O205"/>
      <c r="P205"/>
      <c r="Q205"/>
      <c r="R205"/>
      <c r="S205"/>
      <c r="T205"/>
      <c r="U205"/>
    </row>
    <row r="206" spans="9:21">
      <c r="I206"/>
      <c r="J206"/>
      <c r="K206"/>
      <c r="L206"/>
      <c r="M206"/>
      <c r="N206"/>
      <c r="O206"/>
      <c r="P206"/>
      <c r="Q206"/>
      <c r="R206"/>
      <c r="S206"/>
      <c r="T206"/>
      <c r="U206"/>
    </row>
    <row r="207" spans="9:21">
      <c r="I207"/>
      <c r="J207"/>
      <c r="K207"/>
      <c r="L207"/>
      <c r="M207"/>
      <c r="N207"/>
      <c r="O207"/>
      <c r="P207"/>
      <c r="Q207"/>
      <c r="R207"/>
      <c r="S207"/>
      <c r="T207"/>
      <c r="U207"/>
    </row>
    <row r="208" spans="9:21">
      <c r="I208"/>
      <c r="J208"/>
      <c r="K208"/>
      <c r="L208"/>
      <c r="M208"/>
      <c r="N208"/>
      <c r="O208"/>
      <c r="P208"/>
      <c r="Q208"/>
      <c r="R208"/>
      <c r="S208"/>
      <c r="T208"/>
      <c r="U208"/>
    </row>
    <row r="209" spans="9:21">
      <c r="I209"/>
      <c r="J209"/>
      <c r="K209"/>
      <c r="L209"/>
      <c r="M209"/>
      <c r="N209"/>
      <c r="O209"/>
      <c r="P209"/>
      <c r="Q209"/>
      <c r="R209"/>
      <c r="S209"/>
      <c r="T209"/>
      <c r="U209"/>
    </row>
    <row r="210" spans="9:21">
      <c r="I210"/>
      <c r="J210"/>
      <c r="K210"/>
      <c r="L210"/>
      <c r="M210"/>
      <c r="N210"/>
      <c r="O210"/>
      <c r="P210"/>
      <c r="Q210"/>
      <c r="R210"/>
      <c r="S210"/>
      <c r="T210"/>
      <c r="U210"/>
    </row>
    <row r="211" spans="9:21">
      <c r="I211"/>
      <c r="J211"/>
      <c r="K211"/>
      <c r="L211"/>
      <c r="M211"/>
      <c r="N211"/>
      <c r="O211"/>
      <c r="P211"/>
      <c r="Q211"/>
      <c r="R211"/>
      <c r="S211"/>
      <c r="T211"/>
      <c r="U211"/>
    </row>
    <row r="212" spans="9:21">
      <c r="I212"/>
      <c r="J212"/>
      <c r="K212"/>
      <c r="L212"/>
      <c r="M212"/>
      <c r="N212"/>
      <c r="O212"/>
      <c r="P212"/>
      <c r="Q212"/>
      <c r="R212"/>
      <c r="S212"/>
      <c r="T212"/>
      <c r="U212"/>
    </row>
    <row r="213" spans="9:21">
      <c r="I213"/>
      <c r="J213"/>
      <c r="K213"/>
      <c r="L213"/>
      <c r="M213"/>
      <c r="N213"/>
      <c r="O213"/>
      <c r="P213"/>
      <c r="Q213"/>
      <c r="R213"/>
      <c r="S213"/>
      <c r="T213"/>
      <c r="U213"/>
    </row>
    <row r="214" spans="9:21">
      <c r="I214"/>
      <c r="J214"/>
      <c r="K214"/>
      <c r="L214"/>
      <c r="M214"/>
      <c r="N214"/>
      <c r="O214"/>
      <c r="P214"/>
      <c r="Q214"/>
      <c r="R214"/>
      <c r="S214"/>
      <c r="T214"/>
      <c r="U214"/>
    </row>
    <row r="215" spans="9:21">
      <c r="I215"/>
      <c r="J215"/>
      <c r="K215"/>
      <c r="L215"/>
      <c r="M215"/>
      <c r="N215"/>
      <c r="O215"/>
      <c r="P215"/>
      <c r="Q215"/>
      <c r="R215"/>
      <c r="S215"/>
      <c r="T215"/>
      <c r="U215"/>
    </row>
    <row r="216" spans="9:21">
      <c r="I216"/>
      <c r="J216"/>
      <c r="K216"/>
      <c r="L216"/>
      <c r="M216"/>
      <c r="N216"/>
      <c r="O216"/>
      <c r="P216"/>
      <c r="Q216"/>
      <c r="R216"/>
      <c r="S216"/>
      <c r="T216"/>
      <c r="U216"/>
    </row>
    <row r="217" spans="9:21">
      <c r="I217"/>
      <c r="J217"/>
      <c r="K217"/>
      <c r="L217"/>
      <c r="M217"/>
      <c r="N217"/>
      <c r="O217"/>
      <c r="P217"/>
      <c r="Q217"/>
      <c r="R217"/>
      <c r="S217"/>
      <c r="T217"/>
      <c r="U217"/>
    </row>
    <row r="218" spans="9:21">
      <c r="I218"/>
      <c r="J218"/>
      <c r="K218"/>
      <c r="L218"/>
      <c r="M218"/>
      <c r="N218"/>
      <c r="O218"/>
      <c r="P218"/>
      <c r="Q218"/>
      <c r="R218"/>
      <c r="S218"/>
      <c r="T218"/>
      <c r="U218"/>
    </row>
    <row r="219" spans="9:21">
      <c r="I219"/>
      <c r="J219"/>
      <c r="K219"/>
      <c r="L219"/>
      <c r="M219"/>
      <c r="N219"/>
      <c r="O219"/>
      <c r="P219"/>
      <c r="Q219"/>
      <c r="R219"/>
      <c r="S219"/>
      <c r="T219"/>
      <c r="U219"/>
    </row>
    <row r="220" spans="9:21">
      <c r="I220"/>
      <c r="J220"/>
      <c r="K220"/>
      <c r="L220"/>
      <c r="M220"/>
      <c r="N220"/>
      <c r="O220"/>
      <c r="P220"/>
      <c r="Q220"/>
      <c r="R220"/>
      <c r="S220"/>
      <c r="T220"/>
      <c r="U220"/>
    </row>
    <row r="221" spans="9:21">
      <c r="I221"/>
      <c r="J221"/>
      <c r="K221"/>
      <c r="L221"/>
      <c r="M221"/>
      <c r="N221"/>
      <c r="O221"/>
      <c r="P221"/>
      <c r="Q221"/>
      <c r="R221"/>
      <c r="S221"/>
      <c r="T221"/>
      <c r="U221"/>
    </row>
    <row r="222" spans="9:21">
      <c r="I222"/>
      <c r="J222"/>
      <c r="K222"/>
      <c r="L222"/>
      <c r="M222"/>
      <c r="N222"/>
      <c r="O222"/>
      <c r="P222"/>
      <c r="Q222"/>
      <c r="R222"/>
      <c r="S222"/>
      <c r="T222"/>
      <c r="U222"/>
    </row>
    <row r="223" spans="9:21">
      <c r="I223"/>
      <c r="J223"/>
      <c r="K223"/>
      <c r="L223"/>
      <c r="M223"/>
      <c r="N223"/>
      <c r="O223"/>
      <c r="P223"/>
      <c r="Q223"/>
      <c r="R223"/>
      <c r="S223"/>
      <c r="T223"/>
      <c r="U223"/>
    </row>
    <row r="224" spans="9:21">
      <c r="I224"/>
      <c r="J224"/>
      <c r="K224"/>
      <c r="L224"/>
      <c r="M224"/>
      <c r="N224"/>
      <c r="O224"/>
      <c r="P224"/>
      <c r="Q224"/>
      <c r="R224"/>
      <c r="S224"/>
      <c r="T224"/>
      <c r="U224"/>
    </row>
    <row r="225" spans="9:21">
      <c r="I225"/>
      <c r="J225"/>
      <c r="K225"/>
      <c r="L225"/>
      <c r="M225"/>
      <c r="N225"/>
      <c r="O225"/>
      <c r="P225"/>
      <c r="Q225"/>
      <c r="R225"/>
      <c r="S225"/>
      <c r="T225"/>
      <c r="U225"/>
    </row>
    <row r="226" spans="9:21">
      <c r="I226"/>
      <c r="J226"/>
      <c r="K226"/>
      <c r="L226"/>
      <c r="M226"/>
      <c r="N226"/>
      <c r="O226"/>
      <c r="P226"/>
      <c r="Q226"/>
      <c r="R226"/>
      <c r="S226"/>
      <c r="T226"/>
      <c r="U226"/>
    </row>
    <row r="227" spans="9:21">
      <c r="I227"/>
      <c r="J227"/>
      <c r="K227"/>
      <c r="L227"/>
      <c r="M227"/>
      <c r="N227"/>
      <c r="O227"/>
      <c r="P227"/>
      <c r="Q227"/>
      <c r="R227"/>
      <c r="S227"/>
      <c r="T227"/>
      <c r="U227"/>
    </row>
    <row r="228" spans="9:21">
      <c r="I228"/>
      <c r="J228"/>
      <c r="K228"/>
      <c r="L228"/>
      <c r="M228"/>
      <c r="N228"/>
      <c r="O228"/>
      <c r="P228"/>
      <c r="Q228"/>
      <c r="R228"/>
      <c r="S228"/>
      <c r="T228"/>
      <c r="U228"/>
    </row>
    <row r="229" spans="9:21">
      <c r="I229"/>
      <c r="J229"/>
      <c r="K229"/>
      <c r="L229"/>
      <c r="M229"/>
      <c r="N229"/>
      <c r="O229"/>
      <c r="P229"/>
      <c r="Q229"/>
      <c r="R229"/>
      <c r="S229"/>
      <c r="T229"/>
      <c r="U229"/>
    </row>
    <row r="230" spans="9:21">
      <c r="I230"/>
      <c r="J230"/>
      <c r="K230"/>
      <c r="L230"/>
      <c r="M230"/>
      <c r="N230"/>
      <c r="O230"/>
      <c r="P230"/>
      <c r="Q230"/>
      <c r="R230"/>
      <c r="S230"/>
      <c r="T230"/>
      <c r="U230"/>
    </row>
    <row r="231" spans="9:21"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9:21"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9:21"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9:21"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9:21"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9:21"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9:21"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9:21"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9:21"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9:21"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9:21"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9:21"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9:21"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9:21"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9:21"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9:21"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9:21"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9:21"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9:21"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9:21"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9:21"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9:21"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9:21">
      <c r="I253"/>
      <c r="J253"/>
      <c r="K253"/>
      <c r="L253"/>
      <c r="M253"/>
      <c r="N253"/>
      <c r="O253"/>
      <c r="P253"/>
      <c r="Q253"/>
      <c r="R253"/>
      <c r="S253"/>
      <c r="T253"/>
      <c r="U253"/>
    </row>
    <row r="254" spans="9:21">
      <c r="I254"/>
      <c r="J254"/>
      <c r="K254"/>
      <c r="L254"/>
      <c r="M254"/>
      <c r="N254"/>
      <c r="O254"/>
      <c r="P254"/>
      <c r="Q254"/>
      <c r="R254"/>
      <c r="S254"/>
      <c r="T254"/>
      <c r="U254"/>
    </row>
    <row r="255" spans="9:21">
      <c r="I255"/>
      <c r="J255"/>
      <c r="K255"/>
      <c r="L255"/>
      <c r="M255"/>
      <c r="N255"/>
      <c r="O255"/>
      <c r="P255"/>
      <c r="Q255"/>
      <c r="R255"/>
      <c r="S255"/>
      <c r="T255"/>
      <c r="U255"/>
    </row>
    <row r="256" spans="9:21">
      <c r="I256"/>
      <c r="J256"/>
      <c r="K256"/>
      <c r="L256"/>
      <c r="M256"/>
      <c r="N256"/>
      <c r="O256"/>
      <c r="P256"/>
      <c r="Q256"/>
      <c r="R256"/>
      <c r="S256"/>
      <c r="T256"/>
      <c r="U256"/>
    </row>
    <row r="257" spans="9:21">
      <c r="I257"/>
      <c r="J257"/>
      <c r="K257"/>
      <c r="L257"/>
      <c r="M257"/>
      <c r="N257"/>
      <c r="O257"/>
      <c r="P257"/>
      <c r="Q257"/>
      <c r="R257"/>
      <c r="S257"/>
      <c r="T257"/>
      <c r="U257"/>
    </row>
    <row r="258" spans="9:21">
      <c r="I258"/>
      <c r="J258"/>
      <c r="K258"/>
      <c r="L258"/>
      <c r="M258"/>
      <c r="N258"/>
      <c r="O258"/>
      <c r="P258"/>
      <c r="Q258"/>
      <c r="R258"/>
      <c r="S258"/>
      <c r="T258"/>
      <c r="U258"/>
    </row>
    <row r="259" spans="9:21">
      <c r="I259"/>
      <c r="J259"/>
      <c r="K259"/>
      <c r="L259"/>
      <c r="M259"/>
      <c r="N259"/>
      <c r="O259"/>
      <c r="P259"/>
      <c r="Q259"/>
      <c r="R259"/>
      <c r="S259"/>
      <c r="T259"/>
      <c r="U259"/>
    </row>
    <row r="260" spans="9:21">
      <c r="I260"/>
      <c r="J260"/>
      <c r="K260"/>
      <c r="L260"/>
      <c r="M260"/>
      <c r="N260"/>
      <c r="O260"/>
      <c r="P260"/>
      <c r="Q260"/>
      <c r="R260"/>
      <c r="S260"/>
      <c r="T260"/>
      <c r="U260"/>
    </row>
    <row r="261" spans="9:21">
      <c r="I261"/>
      <c r="J261"/>
      <c r="K261"/>
      <c r="L261"/>
      <c r="M261"/>
      <c r="N261"/>
      <c r="O261"/>
      <c r="P261"/>
      <c r="Q261"/>
      <c r="R261"/>
      <c r="S261"/>
      <c r="T261"/>
      <c r="U261"/>
    </row>
    <row r="262" spans="9:21">
      <c r="I262"/>
      <c r="J262"/>
      <c r="K262"/>
      <c r="L262"/>
      <c r="M262"/>
      <c r="N262"/>
      <c r="O262"/>
      <c r="P262"/>
      <c r="Q262"/>
      <c r="R262"/>
      <c r="S262"/>
      <c r="T262"/>
      <c r="U262"/>
    </row>
    <row r="263" spans="9:21">
      <c r="I263"/>
      <c r="J263"/>
      <c r="K263"/>
      <c r="L263"/>
      <c r="M263"/>
      <c r="N263"/>
      <c r="O263"/>
      <c r="P263"/>
      <c r="Q263"/>
      <c r="R263"/>
      <c r="S263"/>
      <c r="T263"/>
      <c r="U263"/>
    </row>
    <row r="264" spans="9:21">
      <c r="I264"/>
      <c r="J264"/>
      <c r="K264"/>
      <c r="L264"/>
      <c r="M264"/>
      <c r="N264"/>
      <c r="O264"/>
      <c r="P264"/>
      <c r="Q264"/>
      <c r="R264"/>
      <c r="S264"/>
      <c r="T264"/>
      <c r="U264"/>
    </row>
    <row r="265" spans="9:21">
      <c r="I265"/>
      <c r="J265"/>
      <c r="K265"/>
      <c r="L265"/>
      <c r="M265"/>
      <c r="N265"/>
      <c r="O265"/>
      <c r="P265"/>
      <c r="Q265"/>
      <c r="R265"/>
      <c r="S265"/>
      <c r="T265"/>
      <c r="U265"/>
    </row>
    <row r="266" spans="9:21">
      <c r="I266"/>
      <c r="J266"/>
      <c r="K266"/>
      <c r="L266"/>
      <c r="M266"/>
      <c r="N266"/>
      <c r="O266"/>
      <c r="P266"/>
      <c r="Q266"/>
      <c r="R266"/>
      <c r="S266"/>
      <c r="T266"/>
      <c r="U266"/>
    </row>
    <row r="267" spans="9:21">
      <c r="I267"/>
      <c r="J267"/>
      <c r="K267"/>
      <c r="L267"/>
      <c r="M267"/>
      <c r="N267"/>
      <c r="O267"/>
      <c r="P267"/>
      <c r="Q267"/>
      <c r="R267"/>
      <c r="S267"/>
      <c r="T267"/>
      <c r="U267"/>
    </row>
    <row r="268" spans="9:21">
      <c r="I268"/>
      <c r="J268"/>
      <c r="K268"/>
      <c r="L268"/>
      <c r="M268"/>
      <c r="N268"/>
      <c r="O268"/>
      <c r="P268"/>
      <c r="Q268"/>
      <c r="R268"/>
      <c r="S268"/>
      <c r="T268"/>
      <c r="U268"/>
    </row>
    <row r="269" spans="9:21">
      <c r="I269"/>
      <c r="J269"/>
      <c r="K269"/>
      <c r="L269"/>
      <c r="M269"/>
      <c r="N269"/>
      <c r="O269"/>
      <c r="P269"/>
      <c r="Q269"/>
      <c r="R269"/>
      <c r="S269"/>
      <c r="T269"/>
      <c r="U269"/>
    </row>
    <row r="270" spans="9:21">
      <c r="I270"/>
      <c r="J270"/>
      <c r="K270"/>
      <c r="L270"/>
      <c r="M270"/>
      <c r="N270"/>
      <c r="O270"/>
      <c r="P270"/>
      <c r="Q270"/>
      <c r="R270"/>
      <c r="S270"/>
      <c r="T270"/>
      <c r="U270"/>
    </row>
    <row r="271" spans="9:21">
      <c r="I271"/>
      <c r="J271"/>
      <c r="K271"/>
      <c r="L271"/>
      <c r="M271"/>
      <c r="N271"/>
      <c r="O271"/>
      <c r="P271"/>
      <c r="Q271"/>
      <c r="R271"/>
      <c r="S271"/>
      <c r="T271"/>
      <c r="U271"/>
    </row>
    <row r="272" spans="9:21">
      <c r="I272"/>
      <c r="J272"/>
      <c r="K272"/>
      <c r="L272"/>
      <c r="M272"/>
      <c r="N272"/>
      <c r="O272"/>
      <c r="P272"/>
      <c r="Q272"/>
      <c r="R272"/>
      <c r="S272"/>
      <c r="T272"/>
      <c r="U272"/>
    </row>
    <row r="273" spans="9:21">
      <c r="I273"/>
      <c r="J273"/>
      <c r="K273"/>
      <c r="L273"/>
      <c r="M273"/>
      <c r="N273"/>
      <c r="O273"/>
      <c r="P273"/>
      <c r="Q273"/>
      <c r="R273"/>
      <c r="S273"/>
      <c r="T273"/>
      <c r="U273"/>
    </row>
    <row r="274" spans="9:21">
      <c r="I274"/>
      <c r="J274"/>
      <c r="K274"/>
      <c r="L274"/>
      <c r="M274"/>
      <c r="N274"/>
      <c r="O274"/>
      <c r="P274"/>
      <c r="Q274"/>
      <c r="R274"/>
      <c r="S274"/>
      <c r="T274"/>
      <c r="U274"/>
    </row>
    <row r="275" spans="9:21">
      <c r="I275"/>
      <c r="J275"/>
      <c r="K275"/>
      <c r="L275"/>
      <c r="M275"/>
      <c r="N275"/>
      <c r="O275"/>
      <c r="P275"/>
      <c r="Q275"/>
      <c r="R275"/>
      <c r="S275"/>
      <c r="T275"/>
      <c r="U275"/>
    </row>
    <row r="276" spans="9:21">
      <c r="I276"/>
      <c r="J276"/>
      <c r="K276"/>
      <c r="L276"/>
      <c r="M276"/>
      <c r="N276"/>
      <c r="O276"/>
      <c r="P276"/>
      <c r="Q276"/>
      <c r="R276"/>
      <c r="S276"/>
      <c r="T276"/>
      <c r="U276"/>
    </row>
    <row r="277" spans="9:21">
      <c r="I277"/>
      <c r="J277"/>
      <c r="K277"/>
      <c r="L277"/>
      <c r="M277"/>
      <c r="N277"/>
      <c r="O277"/>
      <c r="P277"/>
      <c r="Q277"/>
      <c r="R277"/>
      <c r="S277"/>
      <c r="T277"/>
      <c r="U277"/>
    </row>
    <row r="278" spans="9:21">
      <c r="I278"/>
      <c r="J278"/>
      <c r="K278"/>
      <c r="L278"/>
      <c r="M278"/>
      <c r="N278"/>
      <c r="O278"/>
      <c r="P278"/>
      <c r="Q278"/>
      <c r="R278"/>
      <c r="S278"/>
      <c r="T278"/>
      <c r="U278"/>
    </row>
    <row r="279" spans="9:21">
      <c r="I279"/>
      <c r="J279"/>
      <c r="K279"/>
      <c r="L279"/>
      <c r="M279"/>
      <c r="N279"/>
      <c r="O279"/>
      <c r="P279"/>
      <c r="Q279"/>
      <c r="R279"/>
      <c r="S279"/>
      <c r="T279"/>
      <c r="U279"/>
    </row>
    <row r="280" spans="9:21">
      <c r="I280"/>
      <c r="J280"/>
      <c r="K280"/>
      <c r="L280"/>
      <c r="M280"/>
      <c r="N280"/>
      <c r="O280"/>
      <c r="P280"/>
      <c r="Q280"/>
      <c r="R280"/>
      <c r="S280"/>
      <c r="T280"/>
      <c r="U280"/>
    </row>
    <row r="281" spans="9:21">
      <c r="I281"/>
      <c r="J281"/>
      <c r="K281"/>
      <c r="L281"/>
      <c r="M281"/>
      <c r="N281"/>
      <c r="O281"/>
      <c r="P281"/>
      <c r="Q281"/>
      <c r="R281"/>
      <c r="S281"/>
      <c r="T281"/>
      <c r="U281"/>
    </row>
    <row r="282" spans="9:21">
      <c r="I282"/>
      <c r="J282"/>
      <c r="K282"/>
      <c r="L282"/>
      <c r="M282"/>
      <c r="N282"/>
      <c r="O282"/>
      <c r="P282"/>
      <c r="Q282"/>
      <c r="R282"/>
      <c r="S282"/>
      <c r="T282"/>
      <c r="U282"/>
    </row>
    <row r="283" spans="9:21">
      <c r="I283"/>
      <c r="J283"/>
      <c r="K283"/>
      <c r="L283"/>
      <c r="M283"/>
      <c r="N283"/>
      <c r="O283"/>
      <c r="P283"/>
      <c r="Q283"/>
      <c r="R283"/>
      <c r="S283"/>
      <c r="T283"/>
      <c r="U283"/>
    </row>
    <row r="284" spans="9:21">
      <c r="I284"/>
      <c r="J284"/>
      <c r="K284"/>
      <c r="L284"/>
      <c r="M284"/>
      <c r="N284"/>
      <c r="O284"/>
      <c r="P284"/>
      <c r="Q284"/>
      <c r="R284"/>
      <c r="S284"/>
      <c r="T284"/>
      <c r="U284"/>
    </row>
    <row r="285" spans="9:21">
      <c r="I285"/>
      <c r="J285"/>
      <c r="K285"/>
      <c r="L285"/>
      <c r="M285"/>
      <c r="N285"/>
      <c r="O285"/>
      <c r="P285"/>
      <c r="Q285"/>
      <c r="R285"/>
      <c r="S285"/>
      <c r="T285"/>
      <c r="U285"/>
    </row>
    <row r="286" spans="9:21">
      <c r="I286"/>
      <c r="J286"/>
      <c r="K286"/>
      <c r="L286"/>
      <c r="M286"/>
      <c r="N286"/>
      <c r="O286"/>
      <c r="P286"/>
      <c r="Q286"/>
      <c r="R286"/>
      <c r="S286"/>
      <c r="T286"/>
      <c r="U286"/>
    </row>
    <row r="287" spans="9:21">
      <c r="I287"/>
      <c r="J287"/>
      <c r="K287"/>
      <c r="L287"/>
      <c r="M287"/>
      <c r="N287"/>
      <c r="O287"/>
      <c r="P287"/>
      <c r="Q287"/>
      <c r="R287"/>
      <c r="S287"/>
      <c r="T287"/>
      <c r="U287"/>
    </row>
    <row r="288" spans="9:21">
      <c r="I288"/>
      <c r="J288"/>
      <c r="K288"/>
      <c r="L288"/>
      <c r="M288"/>
      <c r="N288"/>
      <c r="O288"/>
      <c r="P288"/>
      <c r="Q288"/>
      <c r="R288"/>
      <c r="S288"/>
      <c r="T288"/>
      <c r="U288"/>
    </row>
    <row r="289" spans="9:21">
      <c r="I289"/>
      <c r="J289"/>
      <c r="K289"/>
      <c r="L289"/>
      <c r="M289"/>
      <c r="N289"/>
      <c r="O289"/>
      <c r="P289"/>
      <c r="Q289"/>
      <c r="R289"/>
      <c r="S289"/>
      <c r="T289"/>
      <c r="U289"/>
    </row>
    <row r="290" spans="9:21">
      <c r="I290"/>
      <c r="J290"/>
      <c r="K290"/>
      <c r="L290"/>
      <c r="M290"/>
      <c r="N290"/>
      <c r="O290"/>
      <c r="P290"/>
      <c r="Q290"/>
      <c r="R290"/>
      <c r="S290"/>
      <c r="T290"/>
      <c r="U290"/>
    </row>
    <row r="291" spans="9:21">
      <c r="I291"/>
      <c r="J291"/>
      <c r="K291"/>
      <c r="L291"/>
      <c r="M291"/>
      <c r="N291"/>
      <c r="O291"/>
      <c r="P291"/>
      <c r="Q291"/>
      <c r="R291"/>
      <c r="S291"/>
      <c r="T291"/>
      <c r="U291"/>
    </row>
    <row r="292" spans="9:21">
      <c r="I292"/>
      <c r="J292"/>
      <c r="K292"/>
      <c r="L292"/>
      <c r="M292"/>
      <c r="N292"/>
      <c r="O292"/>
      <c r="P292"/>
      <c r="Q292"/>
      <c r="R292"/>
      <c r="S292"/>
      <c r="T292"/>
      <c r="U292"/>
    </row>
    <row r="293" spans="9:21">
      <c r="I293"/>
      <c r="J293"/>
      <c r="K293"/>
      <c r="L293"/>
      <c r="M293"/>
      <c r="N293"/>
      <c r="O293"/>
      <c r="P293"/>
      <c r="Q293"/>
      <c r="R293"/>
      <c r="S293"/>
      <c r="T293"/>
      <c r="U293"/>
    </row>
    <row r="294" spans="9:21">
      <c r="I294"/>
      <c r="J294"/>
      <c r="K294"/>
      <c r="L294"/>
      <c r="M294"/>
      <c r="N294"/>
      <c r="O294"/>
      <c r="P294"/>
      <c r="Q294"/>
      <c r="R294"/>
      <c r="S294"/>
      <c r="T294"/>
      <c r="U294"/>
    </row>
    <row r="295" spans="9:21">
      <c r="I295"/>
      <c r="J295"/>
      <c r="K295"/>
      <c r="L295"/>
      <c r="M295"/>
      <c r="N295"/>
      <c r="O295"/>
      <c r="P295"/>
      <c r="Q295"/>
      <c r="R295"/>
      <c r="S295"/>
      <c r="T295"/>
      <c r="U295"/>
    </row>
    <row r="296" spans="9:21">
      <c r="I296"/>
      <c r="J296"/>
      <c r="K296"/>
      <c r="L296"/>
      <c r="M296"/>
      <c r="N296"/>
      <c r="O296"/>
      <c r="P296"/>
      <c r="Q296"/>
      <c r="R296"/>
      <c r="S296"/>
      <c r="T296"/>
      <c r="U296"/>
    </row>
    <row r="297" spans="9:21">
      <c r="I297"/>
      <c r="J297"/>
      <c r="K297"/>
      <c r="L297"/>
      <c r="M297"/>
      <c r="N297"/>
      <c r="O297"/>
      <c r="P297"/>
      <c r="Q297"/>
      <c r="R297"/>
      <c r="S297"/>
      <c r="T297"/>
      <c r="U297"/>
    </row>
    <row r="298" spans="9:21">
      <c r="I298"/>
      <c r="J298"/>
      <c r="K298"/>
      <c r="L298"/>
      <c r="M298"/>
      <c r="N298"/>
      <c r="O298"/>
      <c r="P298"/>
      <c r="Q298"/>
      <c r="R298"/>
      <c r="S298"/>
      <c r="T298"/>
      <c r="U298"/>
    </row>
    <row r="299" spans="9:21">
      <c r="I299"/>
      <c r="J299"/>
      <c r="K299"/>
      <c r="L299"/>
      <c r="M299"/>
      <c r="N299"/>
      <c r="O299"/>
      <c r="P299"/>
      <c r="Q299"/>
      <c r="R299"/>
      <c r="S299"/>
      <c r="T299"/>
      <c r="U299"/>
    </row>
    <row r="300" spans="9:21">
      <c r="I300"/>
      <c r="J300"/>
      <c r="K300"/>
      <c r="L300"/>
      <c r="M300"/>
      <c r="N300"/>
      <c r="O300"/>
      <c r="P300"/>
      <c r="Q300"/>
      <c r="R300"/>
      <c r="S300"/>
      <c r="T300"/>
      <c r="U300"/>
    </row>
    <row r="301" spans="9:21">
      <c r="I301"/>
      <c r="J301"/>
      <c r="K301"/>
      <c r="L301"/>
      <c r="M301"/>
      <c r="N301"/>
      <c r="O301"/>
      <c r="P301"/>
      <c r="Q301"/>
      <c r="R301"/>
      <c r="S301"/>
      <c r="T301"/>
      <c r="U301"/>
    </row>
    <row r="302" spans="9:21">
      <c r="I302"/>
      <c r="J302"/>
      <c r="K302"/>
      <c r="L302"/>
      <c r="M302"/>
      <c r="N302"/>
      <c r="O302"/>
      <c r="P302"/>
      <c r="Q302"/>
      <c r="R302"/>
      <c r="S302"/>
      <c r="T302"/>
      <c r="U302"/>
    </row>
    <row r="303" spans="9:21">
      <c r="I303"/>
      <c r="J303"/>
      <c r="K303"/>
      <c r="L303"/>
      <c r="M303"/>
      <c r="N303"/>
      <c r="O303"/>
      <c r="P303"/>
      <c r="Q303"/>
      <c r="R303"/>
      <c r="S303"/>
      <c r="T303"/>
      <c r="U303"/>
    </row>
    <row r="304" spans="9:21">
      <c r="I304"/>
      <c r="J304"/>
      <c r="K304"/>
      <c r="L304"/>
      <c r="M304"/>
      <c r="N304"/>
      <c r="O304"/>
      <c r="P304"/>
      <c r="Q304"/>
      <c r="R304"/>
      <c r="S304"/>
      <c r="T304"/>
      <c r="U304"/>
    </row>
    <row r="305" spans="9:21">
      <c r="I305"/>
      <c r="J305"/>
      <c r="K305"/>
      <c r="L305"/>
      <c r="M305"/>
      <c r="N305"/>
      <c r="O305"/>
      <c r="P305"/>
      <c r="Q305"/>
      <c r="R305"/>
      <c r="S305"/>
      <c r="T305"/>
      <c r="U305"/>
    </row>
    <row r="306" spans="9:21">
      <c r="I306"/>
      <c r="J306"/>
      <c r="K306"/>
      <c r="L306"/>
      <c r="M306"/>
      <c r="N306"/>
      <c r="O306"/>
      <c r="P306"/>
      <c r="Q306"/>
      <c r="R306"/>
      <c r="S306"/>
      <c r="T306"/>
      <c r="U306"/>
    </row>
    <row r="307" spans="9:21">
      <c r="I307"/>
      <c r="J307"/>
      <c r="K307"/>
      <c r="L307"/>
      <c r="M307"/>
      <c r="N307"/>
      <c r="O307"/>
      <c r="P307"/>
      <c r="Q307"/>
      <c r="R307"/>
      <c r="S307"/>
      <c r="T307"/>
      <c r="U307"/>
    </row>
    <row r="308" spans="9:21">
      <c r="I308"/>
      <c r="J308"/>
      <c r="K308"/>
      <c r="L308"/>
      <c r="M308"/>
      <c r="N308"/>
      <c r="O308"/>
      <c r="P308"/>
      <c r="Q308"/>
      <c r="R308"/>
      <c r="S308"/>
      <c r="T308"/>
      <c r="U308"/>
    </row>
    <row r="309" spans="9:21">
      <c r="I309"/>
      <c r="J309"/>
      <c r="K309"/>
      <c r="L309"/>
      <c r="M309"/>
      <c r="N309"/>
      <c r="O309"/>
      <c r="P309"/>
      <c r="Q309"/>
      <c r="R309"/>
      <c r="S309"/>
      <c r="T309"/>
      <c r="U309"/>
    </row>
    <row r="310" spans="9:21">
      <c r="I310"/>
      <c r="J310"/>
      <c r="K310"/>
      <c r="L310"/>
      <c r="M310"/>
      <c r="N310"/>
      <c r="O310"/>
      <c r="P310"/>
      <c r="Q310"/>
      <c r="R310"/>
      <c r="S310"/>
      <c r="T310"/>
      <c r="U310"/>
    </row>
    <row r="311" spans="9:21">
      <c r="I311"/>
      <c r="J311"/>
      <c r="K311"/>
      <c r="L311"/>
      <c r="M311"/>
      <c r="N311"/>
      <c r="O311"/>
      <c r="P311"/>
      <c r="Q311"/>
      <c r="R311"/>
      <c r="S311"/>
      <c r="T311"/>
      <c r="U311"/>
    </row>
    <row r="312" spans="9:21">
      <c r="I312"/>
      <c r="J312"/>
      <c r="K312"/>
      <c r="L312"/>
      <c r="M312"/>
      <c r="N312"/>
      <c r="O312"/>
      <c r="P312"/>
      <c r="Q312"/>
      <c r="R312"/>
      <c r="S312"/>
      <c r="T312"/>
      <c r="U312"/>
    </row>
    <row r="313" spans="9:21">
      <c r="I313"/>
      <c r="J313"/>
      <c r="K313"/>
      <c r="L313"/>
      <c r="M313"/>
      <c r="N313"/>
      <c r="O313"/>
      <c r="P313"/>
      <c r="Q313"/>
      <c r="R313"/>
      <c r="S313"/>
      <c r="T313"/>
      <c r="U313"/>
    </row>
    <row r="314" spans="9:21">
      <c r="I314"/>
      <c r="J314"/>
      <c r="K314"/>
      <c r="L314"/>
      <c r="M314"/>
      <c r="N314"/>
      <c r="O314"/>
      <c r="P314"/>
      <c r="Q314"/>
      <c r="R314"/>
      <c r="S314"/>
      <c r="T314"/>
      <c r="U314"/>
    </row>
    <row r="315" spans="9:21">
      <c r="I315"/>
      <c r="J315"/>
      <c r="K315"/>
      <c r="L315"/>
      <c r="M315"/>
      <c r="N315"/>
      <c r="O315"/>
      <c r="P315"/>
      <c r="Q315"/>
      <c r="R315"/>
      <c r="S315"/>
      <c r="T315"/>
      <c r="U315"/>
    </row>
    <row r="316" spans="9:21">
      <c r="I316"/>
      <c r="J316"/>
      <c r="K316"/>
      <c r="L316"/>
      <c r="M316"/>
      <c r="N316"/>
      <c r="O316"/>
      <c r="P316"/>
      <c r="Q316"/>
      <c r="R316"/>
      <c r="S316"/>
      <c r="T316"/>
      <c r="U316"/>
    </row>
    <row r="317" spans="9:21">
      <c r="I317"/>
      <c r="J317"/>
      <c r="K317"/>
      <c r="L317"/>
      <c r="M317"/>
      <c r="N317"/>
      <c r="O317"/>
      <c r="P317"/>
      <c r="Q317"/>
      <c r="R317"/>
      <c r="S317"/>
      <c r="T317"/>
      <c r="U317"/>
    </row>
    <row r="318" spans="9:21">
      <c r="I318"/>
      <c r="J318"/>
      <c r="K318"/>
      <c r="L318"/>
      <c r="M318"/>
      <c r="N318"/>
      <c r="O318"/>
      <c r="P318"/>
      <c r="Q318"/>
      <c r="R318"/>
      <c r="S318"/>
      <c r="T318"/>
      <c r="U318"/>
    </row>
    <row r="319" spans="9:21">
      <c r="I319"/>
      <c r="J319"/>
      <c r="K319"/>
      <c r="L319"/>
      <c r="M319"/>
      <c r="N319"/>
      <c r="O319"/>
      <c r="P319"/>
      <c r="Q319"/>
      <c r="R319"/>
      <c r="S319"/>
      <c r="T319"/>
      <c r="U319"/>
    </row>
    <row r="320" spans="9:21">
      <c r="I320"/>
      <c r="J320"/>
      <c r="K320"/>
      <c r="L320"/>
      <c r="M320"/>
      <c r="N320"/>
      <c r="O320"/>
      <c r="P320"/>
      <c r="Q320"/>
      <c r="R320"/>
      <c r="S320"/>
      <c r="T320"/>
      <c r="U320"/>
    </row>
    <row r="321" spans="9:21">
      <c r="I321"/>
      <c r="J321"/>
      <c r="K321"/>
      <c r="L321"/>
      <c r="M321"/>
      <c r="N321"/>
      <c r="O321"/>
      <c r="P321"/>
      <c r="Q321"/>
      <c r="R321"/>
      <c r="S321"/>
      <c r="T321"/>
      <c r="U321"/>
    </row>
    <row r="322" spans="9:21">
      <c r="I322"/>
      <c r="J322"/>
      <c r="K322"/>
      <c r="L322"/>
      <c r="M322"/>
      <c r="N322"/>
      <c r="O322"/>
      <c r="P322"/>
      <c r="Q322"/>
      <c r="R322"/>
      <c r="S322"/>
      <c r="T322"/>
      <c r="U322"/>
    </row>
    <row r="323" spans="9:21">
      <c r="I323"/>
      <c r="J323"/>
      <c r="K323"/>
      <c r="L323"/>
      <c r="M323"/>
      <c r="N323"/>
      <c r="O323"/>
      <c r="P323"/>
      <c r="Q323"/>
      <c r="R323"/>
      <c r="S323"/>
      <c r="T323"/>
      <c r="U323"/>
    </row>
    <row r="324" spans="9:21">
      <c r="I324"/>
      <c r="J324"/>
      <c r="K324"/>
      <c r="L324"/>
      <c r="M324"/>
      <c r="N324"/>
      <c r="O324"/>
      <c r="P324"/>
      <c r="Q324"/>
      <c r="R324"/>
      <c r="S324"/>
      <c r="T324"/>
      <c r="U324"/>
    </row>
    <row r="325" spans="9:21">
      <c r="I325"/>
      <c r="J325"/>
      <c r="K325"/>
      <c r="L325"/>
      <c r="M325"/>
      <c r="N325"/>
      <c r="O325"/>
      <c r="P325"/>
      <c r="Q325"/>
      <c r="R325"/>
      <c r="S325"/>
      <c r="T325"/>
      <c r="U325"/>
    </row>
    <row r="326" spans="9:21">
      <c r="I326"/>
      <c r="J326"/>
      <c r="K326"/>
      <c r="L326"/>
      <c r="M326"/>
      <c r="N326"/>
      <c r="O326"/>
      <c r="P326"/>
      <c r="Q326"/>
      <c r="R326"/>
      <c r="S326"/>
      <c r="T326"/>
      <c r="U326"/>
    </row>
    <row r="327" spans="9:21">
      <c r="I327"/>
      <c r="J327"/>
      <c r="K327"/>
      <c r="L327"/>
      <c r="M327"/>
      <c r="N327"/>
      <c r="O327"/>
      <c r="P327"/>
      <c r="Q327"/>
      <c r="R327"/>
      <c r="S327"/>
      <c r="T327"/>
      <c r="U327"/>
    </row>
    <row r="328" spans="9:21">
      <c r="I328"/>
      <c r="J328"/>
      <c r="K328"/>
      <c r="L328"/>
      <c r="M328"/>
      <c r="N328"/>
      <c r="O328"/>
      <c r="P328"/>
      <c r="Q328"/>
      <c r="R328"/>
      <c r="S328"/>
      <c r="T328"/>
      <c r="U328"/>
    </row>
    <row r="329" spans="9:21">
      <c r="I329"/>
      <c r="J329"/>
      <c r="K329"/>
      <c r="L329"/>
      <c r="M329"/>
      <c r="N329"/>
      <c r="O329"/>
      <c r="P329"/>
      <c r="Q329"/>
      <c r="R329"/>
      <c r="S329"/>
      <c r="T329"/>
      <c r="U329"/>
    </row>
    <row r="330" spans="9:21">
      <c r="I330"/>
      <c r="J330"/>
      <c r="K330"/>
      <c r="L330"/>
      <c r="M330"/>
      <c r="N330"/>
      <c r="O330"/>
      <c r="P330"/>
      <c r="Q330"/>
      <c r="R330"/>
      <c r="S330"/>
      <c r="T330"/>
      <c r="U330"/>
    </row>
    <row r="331" spans="9:21">
      <c r="I331"/>
      <c r="J331"/>
      <c r="K331"/>
      <c r="L331"/>
      <c r="M331"/>
      <c r="N331"/>
      <c r="O331"/>
      <c r="P331"/>
      <c r="Q331"/>
      <c r="R331"/>
      <c r="S331"/>
      <c r="T331"/>
      <c r="U331"/>
    </row>
    <row r="332" spans="9:21">
      <c r="I332"/>
      <c r="J332"/>
      <c r="K332"/>
      <c r="L332"/>
      <c r="M332"/>
      <c r="N332"/>
      <c r="O332"/>
      <c r="P332"/>
      <c r="Q332"/>
      <c r="R332"/>
      <c r="S332"/>
      <c r="T332"/>
      <c r="U332"/>
    </row>
    <row r="333" spans="9:21">
      <c r="I333"/>
      <c r="J333"/>
      <c r="K333"/>
      <c r="L333"/>
      <c r="M333"/>
      <c r="N333"/>
      <c r="O333"/>
      <c r="P333"/>
      <c r="Q333"/>
      <c r="R333"/>
      <c r="S333"/>
      <c r="T333"/>
      <c r="U333"/>
    </row>
    <row r="334" spans="9:21">
      <c r="I334"/>
      <c r="J334"/>
      <c r="K334"/>
      <c r="L334"/>
      <c r="M334"/>
      <c r="N334"/>
      <c r="O334"/>
      <c r="P334"/>
      <c r="Q334"/>
      <c r="R334"/>
      <c r="S334"/>
      <c r="T334"/>
      <c r="U334"/>
    </row>
    <row r="335" spans="9:21">
      <c r="I335"/>
      <c r="J335"/>
      <c r="K335"/>
      <c r="L335"/>
      <c r="M335"/>
      <c r="N335"/>
      <c r="O335"/>
      <c r="P335"/>
      <c r="Q335"/>
      <c r="R335"/>
      <c r="S335"/>
      <c r="T335"/>
      <c r="U335"/>
    </row>
    <row r="336" spans="9:21">
      <c r="I336"/>
      <c r="J336"/>
      <c r="K336"/>
      <c r="L336"/>
      <c r="M336"/>
      <c r="N336"/>
      <c r="O336"/>
      <c r="P336"/>
      <c r="Q336"/>
      <c r="R336"/>
      <c r="S336"/>
      <c r="T336"/>
      <c r="U336"/>
    </row>
    <row r="337" spans="9:21">
      <c r="I337"/>
      <c r="J337"/>
      <c r="K337"/>
      <c r="L337"/>
      <c r="M337"/>
      <c r="N337"/>
      <c r="O337"/>
      <c r="P337"/>
      <c r="Q337"/>
      <c r="R337"/>
      <c r="S337"/>
      <c r="T337"/>
      <c r="U337"/>
    </row>
    <row r="338" spans="9:21">
      <c r="I338"/>
      <c r="J338"/>
      <c r="K338"/>
      <c r="L338"/>
      <c r="M338"/>
      <c r="N338"/>
      <c r="O338"/>
      <c r="P338"/>
      <c r="Q338"/>
      <c r="R338"/>
      <c r="S338"/>
      <c r="T338"/>
      <c r="U338"/>
    </row>
    <row r="339" spans="9:21">
      <c r="I339"/>
      <c r="J339"/>
      <c r="K339"/>
      <c r="L339"/>
      <c r="M339"/>
      <c r="N339"/>
      <c r="O339"/>
      <c r="P339"/>
      <c r="Q339"/>
      <c r="R339"/>
      <c r="S339"/>
      <c r="T339"/>
      <c r="U339"/>
    </row>
    <row r="340" spans="9:21">
      <c r="I340"/>
      <c r="J340"/>
      <c r="K340"/>
      <c r="L340"/>
      <c r="M340"/>
      <c r="N340"/>
      <c r="O340"/>
      <c r="P340"/>
      <c r="Q340"/>
      <c r="R340"/>
      <c r="S340"/>
      <c r="T340"/>
      <c r="U340"/>
    </row>
    <row r="341" spans="9:21">
      <c r="I341"/>
      <c r="J341"/>
      <c r="K341"/>
      <c r="L341"/>
      <c r="M341"/>
      <c r="N341"/>
      <c r="O341"/>
      <c r="P341"/>
      <c r="Q341"/>
      <c r="R341"/>
      <c r="S341"/>
      <c r="T341"/>
      <c r="U341"/>
    </row>
    <row r="342" spans="9:21">
      <c r="I342"/>
      <c r="J342"/>
      <c r="K342"/>
      <c r="L342"/>
      <c r="M342"/>
      <c r="N342"/>
      <c r="O342"/>
      <c r="P342"/>
      <c r="Q342"/>
      <c r="R342"/>
      <c r="S342"/>
      <c r="T342"/>
      <c r="U342"/>
    </row>
    <row r="343" spans="9:21">
      <c r="I343"/>
      <c r="J343"/>
      <c r="K343"/>
      <c r="L343"/>
      <c r="M343"/>
      <c r="N343"/>
      <c r="O343"/>
      <c r="P343"/>
      <c r="Q343"/>
      <c r="R343"/>
      <c r="S343"/>
      <c r="T343"/>
      <c r="U343"/>
    </row>
    <row r="344" spans="9:21">
      <c r="I344"/>
      <c r="J344"/>
      <c r="K344"/>
      <c r="L344"/>
      <c r="M344"/>
      <c r="N344"/>
      <c r="O344"/>
      <c r="P344"/>
      <c r="Q344"/>
      <c r="R344"/>
      <c r="S344"/>
      <c r="T344"/>
      <c r="U344"/>
    </row>
    <row r="345" spans="9:21">
      <c r="I345"/>
      <c r="J345"/>
      <c r="K345"/>
      <c r="L345"/>
      <c r="M345"/>
      <c r="N345"/>
      <c r="O345"/>
      <c r="P345"/>
      <c r="Q345"/>
      <c r="R345"/>
      <c r="S345"/>
      <c r="T345"/>
      <c r="U345"/>
    </row>
    <row r="346" spans="9:21">
      <c r="I346"/>
      <c r="J346"/>
      <c r="K346"/>
      <c r="L346"/>
      <c r="M346"/>
      <c r="N346"/>
      <c r="O346"/>
      <c r="P346"/>
      <c r="Q346"/>
      <c r="R346"/>
      <c r="S346"/>
      <c r="T346"/>
      <c r="U346"/>
    </row>
    <row r="347" spans="9:21">
      <c r="I347"/>
      <c r="J347"/>
      <c r="K347"/>
      <c r="L347"/>
      <c r="M347"/>
      <c r="N347"/>
      <c r="O347"/>
      <c r="P347"/>
      <c r="Q347"/>
      <c r="R347"/>
      <c r="S347"/>
      <c r="T347"/>
      <c r="U347"/>
    </row>
    <row r="348" spans="9:21">
      <c r="I348"/>
      <c r="J348"/>
      <c r="K348"/>
      <c r="L348"/>
      <c r="M348"/>
      <c r="N348"/>
      <c r="O348"/>
      <c r="P348"/>
      <c r="Q348"/>
      <c r="R348"/>
      <c r="S348"/>
      <c r="T348"/>
      <c r="U348"/>
    </row>
    <row r="349" spans="9:21">
      <c r="I349"/>
      <c r="J349"/>
      <c r="K349"/>
      <c r="L349"/>
      <c r="M349"/>
      <c r="N349"/>
      <c r="O349"/>
      <c r="P349"/>
      <c r="Q349"/>
      <c r="R349"/>
      <c r="S349"/>
      <c r="T349"/>
      <c r="U349"/>
    </row>
    <row r="350" spans="9:21">
      <c r="I350"/>
      <c r="J350"/>
      <c r="K350"/>
      <c r="L350"/>
      <c r="M350"/>
      <c r="N350"/>
      <c r="O350"/>
      <c r="P350"/>
      <c r="Q350"/>
      <c r="R350"/>
      <c r="S350"/>
      <c r="T350"/>
      <c r="U350"/>
    </row>
    <row r="351" spans="9:21">
      <c r="I351"/>
      <c r="J351"/>
      <c r="K351"/>
      <c r="L351"/>
      <c r="M351"/>
      <c r="N351"/>
      <c r="O351"/>
      <c r="P351"/>
      <c r="Q351"/>
      <c r="R351"/>
      <c r="S351"/>
      <c r="T351"/>
      <c r="U351"/>
    </row>
    <row r="352" spans="9:21">
      <c r="I352"/>
      <c r="J352"/>
      <c r="K352"/>
      <c r="L352"/>
      <c r="M352"/>
      <c r="N352"/>
      <c r="O352"/>
      <c r="P352"/>
      <c r="Q352"/>
      <c r="R352"/>
      <c r="S352"/>
      <c r="T352"/>
      <c r="U352"/>
    </row>
    <row r="353" spans="9:21">
      <c r="I353"/>
      <c r="J353"/>
      <c r="K353"/>
      <c r="L353"/>
      <c r="M353"/>
      <c r="N353"/>
      <c r="O353"/>
      <c r="P353"/>
      <c r="Q353"/>
      <c r="R353"/>
      <c r="S353"/>
      <c r="T353"/>
      <c r="U353"/>
    </row>
    <row r="354" spans="9:21">
      <c r="I354"/>
      <c r="J354"/>
      <c r="K354"/>
      <c r="L354"/>
      <c r="M354"/>
      <c r="N354"/>
      <c r="O354"/>
      <c r="P354"/>
      <c r="Q354"/>
      <c r="R354"/>
      <c r="S354"/>
      <c r="T354"/>
      <c r="U354"/>
    </row>
    <row r="355" spans="9:21">
      <c r="I355"/>
      <c r="J355"/>
      <c r="K355"/>
      <c r="L355"/>
      <c r="M355"/>
      <c r="N355"/>
      <c r="O355"/>
      <c r="P355"/>
      <c r="Q355"/>
      <c r="R355"/>
      <c r="S355"/>
      <c r="T355"/>
      <c r="U355"/>
    </row>
    <row r="356" spans="9:21">
      <c r="I356"/>
      <c r="J356"/>
      <c r="K356"/>
      <c r="L356"/>
      <c r="M356"/>
      <c r="N356"/>
      <c r="O356"/>
      <c r="P356"/>
      <c r="Q356"/>
      <c r="R356"/>
      <c r="S356"/>
      <c r="T356"/>
      <c r="U356"/>
    </row>
    <row r="357" spans="9:21">
      <c r="I357"/>
      <c r="J357"/>
      <c r="K357"/>
      <c r="L357"/>
      <c r="M357"/>
      <c r="N357"/>
      <c r="O357"/>
      <c r="P357"/>
      <c r="Q357"/>
      <c r="R357"/>
      <c r="S357"/>
      <c r="T357"/>
      <c r="U357"/>
    </row>
    <row r="358" spans="9:21">
      <c r="I358"/>
      <c r="J358"/>
      <c r="K358"/>
      <c r="L358"/>
      <c r="M358"/>
      <c r="N358"/>
      <c r="O358"/>
      <c r="P358"/>
      <c r="Q358"/>
      <c r="R358"/>
      <c r="S358"/>
      <c r="T358"/>
      <c r="U358"/>
    </row>
    <row r="359" spans="9:21">
      <c r="I359"/>
      <c r="J359"/>
      <c r="K359"/>
      <c r="L359"/>
      <c r="M359"/>
      <c r="N359"/>
      <c r="O359"/>
      <c r="P359"/>
      <c r="Q359"/>
      <c r="R359"/>
      <c r="S359"/>
      <c r="T359"/>
      <c r="U359"/>
    </row>
    <row r="360" spans="9:21">
      <c r="I360"/>
      <c r="J360"/>
      <c r="K360"/>
      <c r="L360"/>
      <c r="M360"/>
      <c r="N360"/>
      <c r="O360"/>
      <c r="P360"/>
      <c r="Q360"/>
      <c r="R360"/>
      <c r="S360"/>
      <c r="T360"/>
      <c r="U360"/>
    </row>
    <row r="361" spans="9:21">
      <c r="I361"/>
      <c r="J361"/>
      <c r="K361"/>
      <c r="L361"/>
      <c r="M361"/>
      <c r="N361"/>
      <c r="O361"/>
      <c r="P361"/>
      <c r="Q361"/>
      <c r="R361"/>
      <c r="S361"/>
      <c r="T361"/>
      <c r="U361"/>
    </row>
    <row r="362" spans="9:21">
      <c r="I362"/>
      <c r="J362"/>
      <c r="K362"/>
      <c r="L362"/>
      <c r="M362"/>
      <c r="N362"/>
      <c r="O362"/>
      <c r="P362"/>
      <c r="Q362"/>
      <c r="R362"/>
      <c r="S362"/>
      <c r="T362"/>
      <c r="U362"/>
    </row>
    <row r="363" spans="9:21">
      <c r="I363"/>
      <c r="J363"/>
      <c r="K363"/>
      <c r="L363"/>
      <c r="M363"/>
      <c r="N363"/>
      <c r="O363"/>
      <c r="P363"/>
      <c r="Q363"/>
      <c r="R363"/>
      <c r="S363"/>
      <c r="T363"/>
      <c r="U363"/>
    </row>
    <row r="364" spans="9:21">
      <c r="I364"/>
      <c r="J364"/>
      <c r="K364"/>
      <c r="L364"/>
      <c r="M364"/>
      <c r="N364"/>
      <c r="O364"/>
      <c r="P364"/>
      <c r="Q364"/>
      <c r="R364"/>
      <c r="S364"/>
      <c r="T364"/>
      <c r="U364"/>
    </row>
    <row r="365" spans="9:21">
      <c r="I365"/>
      <c r="J365"/>
      <c r="K365"/>
      <c r="L365"/>
      <c r="M365"/>
      <c r="N365"/>
      <c r="O365"/>
      <c r="P365"/>
      <c r="Q365"/>
      <c r="R365"/>
      <c r="S365"/>
      <c r="T365"/>
      <c r="U365"/>
    </row>
    <row r="366" spans="9:21">
      <c r="I366"/>
      <c r="J366"/>
      <c r="K366"/>
      <c r="L366"/>
      <c r="M366"/>
      <c r="N366"/>
      <c r="O366"/>
      <c r="P366"/>
      <c r="Q366"/>
      <c r="R366"/>
      <c r="S366"/>
      <c r="T366"/>
      <c r="U366"/>
    </row>
    <row r="367" spans="9:21">
      <c r="I367"/>
      <c r="J367"/>
      <c r="K367"/>
      <c r="L367"/>
      <c r="M367"/>
      <c r="N367"/>
      <c r="O367"/>
      <c r="P367"/>
      <c r="Q367"/>
      <c r="R367"/>
      <c r="S367"/>
      <c r="T367"/>
      <c r="U367"/>
    </row>
    <row r="368" spans="9:21">
      <c r="I368"/>
      <c r="J368"/>
      <c r="K368"/>
      <c r="L368"/>
      <c r="M368"/>
      <c r="N368"/>
      <c r="O368"/>
      <c r="P368"/>
      <c r="Q368"/>
      <c r="R368"/>
      <c r="S368"/>
      <c r="T368"/>
      <c r="U368"/>
    </row>
    <row r="369" spans="9:21"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9:21"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9:21"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9:21"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9:21"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9:21"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9:21"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9:21"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9:21">
      <c r="I377"/>
      <c r="J377"/>
      <c r="K377"/>
      <c r="L377"/>
      <c r="M377"/>
      <c r="N377"/>
      <c r="O377"/>
      <c r="P377"/>
      <c r="Q377"/>
      <c r="R377"/>
      <c r="S377"/>
      <c r="T377"/>
      <c r="U377"/>
    </row>
    <row r="378" spans="9:21">
      <c r="I378"/>
      <c r="J378"/>
      <c r="K378"/>
      <c r="L378"/>
      <c r="M378"/>
      <c r="N378"/>
      <c r="O378"/>
      <c r="P378"/>
      <c r="Q378"/>
      <c r="R378"/>
      <c r="S378"/>
      <c r="T378"/>
      <c r="U378"/>
    </row>
    <row r="379" spans="9:21">
      <c r="I379"/>
      <c r="J379"/>
      <c r="K379"/>
      <c r="L379"/>
      <c r="M379"/>
      <c r="N379"/>
      <c r="O379"/>
      <c r="P379"/>
      <c r="Q379"/>
      <c r="R379"/>
      <c r="S379"/>
      <c r="T379"/>
      <c r="U379"/>
    </row>
    <row r="380" spans="9:21">
      <c r="I380"/>
      <c r="J380"/>
      <c r="K380"/>
      <c r="L380"/>
      <c r="M380"/>
      <c r="N380"/>
      <c r="O380"/>
      <c r="P380"/>
      <c r="Q380"/>
      <c r="R380"/>
      <c r="S380"/>
      <c r="T380"/>
      <c r="U380"/>
    </row>
    <row r="381" spans="9:21">
      <c r="I381"/>
      <c r="J381"/>
      <c r="K381"/>
      <c r="L381"/>
      <c r="M381"/>
      <c r="N381"/>
      <c r="O381"/>
      <c r="P381"/>
      <c r="Q381"/>
      <c r="R381"/>
      <c r="S381"/>
      <c r="T381"/>
      <c r="U381"/>
    </row>
    <row r="382" spans="9:21">
      <c r="I382"/>
      <c r="J382"/>
      <c r="K382"/>
      <c r="L382"/>
      <c r="M382"/>
      <c r="N382"/>
      <c r="O382"/>
      <c r="P382"/>
      <c r="Q382"/>
      <c r="R382"/>
      <c r="S382"/>
      <c r="T382"/>
      <c r="U382"/>
    </row>
    <row r="383" spans="9:21">
      <c r="I383"/>
      <c r="J383"/>
      <c r="K383"/>
      <c r="L383"/>
      <c r="M383"/>
      <c r="N383"/>
      <c r="O383"/>
      <c r="P383"/>
      <c r="Q383"/>
      <c r="R383"/>
      <c r="S383"/>
      <c r="T383"/>
      <c r="U383"/>
    </row>
    <row r="384" spans="9:21">
      <c r="I384"/>
      <c r="J384"/>
      <c r="K384"/>
      <c r="L384"/>
      <c r="M384"/>
      <c r="N384"/>
      <c r="O384"/>
      <c r="P384"/>
      <c r="Q384"/>
      <c r="R384"/>
      <c r="S384"/>
      <c r="T384"/>
      <c r="U384"/>
    </row>
    <row r="385" spans="9:21">
      <c r="I385"/>
      <c r="J385"/>
      <c r="K385"/>
      <c r="L385"/>
      <c r="M385"/>
      <c r="N385"/>
      <c r="O385"/>
      <c r="P385"/>
      <c r="Q385"/>
      <c r="R385"/>
      <c r="S385"/>
      <c r="T385"/>
      <c r="U385"/>
    </row>
    <row r="386" spans="9:21">
      <c r="I386"/>
      <c r="J386"/>
      <c r="K386"/>
      <c r="L386"/>
      <c r="M386"/>
      <c r="N386"/>
      <c r="O386"/>
      <c r="P386"/>
      <c r="Q386"/>
      <c r="R386"/>
      <c r="S386"/>
      <c r="T386"/>
      <c r="U386"/>
    </row>
    <row r="387" spans="9:21">
      <c r="I387"/>
      <c r="J387"/>
      <c r="K387"/>
      <c r="L387"/>
      <c r="M387"/>
      <c r="N387"/>
      <c r="O387"/>
      <c r="P387"/>
      <c r="Q387"/>
      <c r="R387"/>
      <c r="S387"/>
      <c r="T387"/>
      <c r="U387"/>
    </row>
    <row r="388" spans="9:21">
      <c r="I388"/>
      <c r="J388"/>
      <c r="K388"/>
      <c r="L388"/>
      <c r="M388"/>
      <c r="N388"/>
      <c r="O388"/>
      <c r="P388"/>
      <c r="Q388"/>
      <c r="R388"/>
      <c r="S388"/>
      <c r="T388"/>
      <c r="U388"/>
    </row>
    <row r="389" spans="9:21">
      <c r="I389"/>
      <c r="J389"/>
      <c r="K389"/>
      <c r="L389"/>
      <c r="M389"/>
      <c r="N389"/>
      <c r="O389"/>
      <c r="P389"/>
      <c r="Q389"/>
      <c r="R389"/>
      <c r="S389"/>
      <c r="T389"/>
      <c r="U389"/>
    </row>
    <row r="390" spans="9:21">
      <c r="I390"/>
      <c r="J390"/>
      <c r="K390"/>
      <c r="L390"/>
      <c r="M390"/>
      <c r="N390"/>
      <c r="O390"/>
      <c r="P390"/>
      <c r="Q390"/>
      <c r="R390"/>
      <c r="S390"/>
      <c r="T390"/>
      <c r="U390"/>
    </row>
    <row r="391" spans="9:21">
      <c r="I391"/>
      <c r="J391"/>
      <c r="K391"/>
      <c r="L391"/>
      <c r="M391"/>
      <c r="N391"/>
      <c r="O391"/>
      <c r="P391"/>
      <c r="Q391"/>
      <c r="R391"/>
      <c r="S391"/>
      <c r="T391"/>
      <c r="U391"/>
    </row>
    <row r="392" spans="9:21">
      <c r="I392"/>
      <c r="J392"/>
      <c r="K392"/>
      <c r="L392"/>
      <c r="M392"/>
      <c r="N392"/>
      <c r="O392"/>
      <c r="P392"/>
      <c r="Q392"/>
      <c r="R392"/>
      <c r="S392"/>
      <c r="T392"/>
      <c r="U392"/>
    </row>
    <row r="393" spans="9:21">
      <c r="I393"/>
      <c r="J393"/>
      <c r="K393"/>
      <c r="L393"/>
      <c r="M393"/>
      <c r="N393"/>
      <c r="O393"/>
      <c r="P393"/>
      <c r="Q393"/>
      <c r="R393"/>
      <c r="S393"/>
      <c r="T393"/>
      <c r="U393"/>
    </row>
    <row r="394" spans="9:21">
      <c r="I394"/>
      <c r="J394"/>
      <c r="K394"/>
      <c r="L394"/>
      <c r="M394"/>
      <c r="N394"/>
      <c r="O394"/>
      <c r="P394"/>
      <c r="Q394"/>
      <c r="R394"/>
      <c r="S394"/>
      <c r="T394"/>
      <c r="U394"/>
    </row>
    <row r="395" spans="9:21">
      <c r="I395"/>
      <c r="J395"/>
      <c r="K395"/>
      <c r="L395"/>
      <c r="M395"/>
      <c r="N395"/>
      <c r="O395"/>
      <c r="P395"/>
      <c r="Q395"/>
      <c r="R395"/>
      <c r="S395"/>
      <c r="T395"/>
      <c r="U395"/>
    </row>
    <row r="396" spans="9:21">
      <c r="I396"/>
      <c r="J396"/>
      <c r="K396"/>
      <c r="L396"/>
      <c r="M396"/>
      <c r="N396"/>
      <c r="O396"/>
      <c r="P396"/>
      <c r="Q396"/>
      <c r="R396"/>
      <c r="S396"/>
      <c r="T396"/>
      <c r="U396"/>
    </row>
    <row r="397" spans="9:21">
      <c r="I397"/>
      <c r="J397"/>
      <c r="K397"/>
      <c r="L397"/>
      <c r="M397"/>
      <c r="N397"/>
      <c r="O397"/>
      <c r="P397"/>
      <c r="Q397"/>
      <c r="R397"/>
      <c r="S397"/>
      <c r="T397"/>
      <c r="U397"/>
    </row>
    <row r="398" spans="9:21">
      <c r="I398"/>
      <c r="J398"/>
      <c r="K398"/>
      <c r="L398"/>
      <c r="M398"/>
      <c r="N398"/>
      <c r="O398"/>
      <c r="P398"/>
      <c r="Q398"/>
      <c r="R398"/>
      <c r="S398"/>
      <c r="T398"/>
      <c r="U398"/>
    </row>
    <row r="399" spans="9:21">
      <c r="I399"/>
      <c r="J399"/>
      <c r="K399"/>
      <c r="L399"/>
      <c r="M399"/>
      <c r="N399"/>
      <c r="O399"/>
      <c r="P399"/>
      <c r="Q399"/>
      <c r="R399"/>
      <c r="S399"/>
      <c r="T399"/>
      <c r="U399"/>
    </row>
    <row r="400" spans="9:21">
      <c r="I400"/>
      <c r="J400"/>
      <c r="K400"/>
      <c r="L400"/>
      <c r="M400"/>
      <c r="N400"/>
      <c r="O400"/>
      <c r="P400"/>
      <c r="Q400"/>
      <c r="R400"/>
      <c r="S400"/>
      <c r="T400"/>
      <c r="U400"/>
    </row>
    <row r="401" spans="9:21">
      <c r="I401"/>
      <c r="J401"/>
      <c r="K401"/>
      <c r="L401"/>
      <c r="M401"/>
      <c r="N401"/>
      <c r="O401"/>
      <c r="P401"/>
      <c r="Q401"/>
      <c r="R401"/>
      <c r="S401"/>
      <c r="T401"/>
      <c r="U401"/>
    </row>
    <row r="402" spans="9:21">
      <c r="I402"/>
      <c r="J402"/>
      <c r="K402"/>
      <c r="L402"/>
      <c r="M402"/>
      <c r="N402"/>
      <c r="O402"/>
      <c r="P402"/>
      <c r="Q402"/>
      <c r="R402"/>
      <c r="S402"/>
      <c r="T402"/>
      <c r="U402"/>
    </row>
    <row r="403" spans="9:21">
      <c r="I403"/>
      <c r="J403"/>
      <c r="K403"/>
      <c r="L403"/>
      <c r="M403"/>
      <c r="N403"/>
      <c r="O403"/>
      <c r="P403"/>
      <c r="Q403"/>
      <c r="R403"/>
      <c r="S403"/>
      <c r="T403"/>
      <c r="U403"/>
    </row>
    <row r="404" spans="9:21">
      <c r="I404"/>
      <c r="J404"/>
      <c r="K404"/>
      <c r="L404"/>
      <c r="M404"/>
      <c r="N404"/>
      <c r="O404"/>
      <c r="P404"/>
      <c r="Q404"/>
      <c r="R404"/>
      <c r="S404"/>
      <c r="T404"/>
      <c r="U404"/>
    </row>
    <row r="405" spans="9:21">
      <c r="I405"/>
      <c r="J405"/>
      <c r="K405"/>
      <c r="L405"/>
      <c r="M405"/>
      <c r="N405"/>
      <c r="O405"/>
      <c r="P405"/>
      <c r="Q405"/>
      <c r="R405"/>
      <c r="S405"/>
      <c r="T405"/>
      <c r="U405"/>
    </row>
    <row r="406" spans="9:21">
      <c r="I406"/>
      <c r="J406"/>
      <c r="K406"/>
      <c r="L406"/>
      <c r="M406"/>
      <c r="N406"/>
      <c r="O406"/>
      <c r="P406"/>
      <c r="Q406"/>
      <c r="R406"/>
      <c r="S406"/>
      <c r="T406"/>
      <c r="U406"/>
    </row>
    <row r="407" spans="9:21">
      <c r="I407"/>
      <c r="J407"/>
      <c r="K407"/>
      <c r="L407"/>
      <c r="M407"/>
      <c r="N407"/>
      <c r="O407"/>
      <c r="P407"/>
      <c r="Q407"/>
      <c r="R407"/>
      <c r="S407"/>
      <c r="T407"/>
      <c r="U407"/>
    </row>
    <row r="408" spans="9:21">
      <c r="I408"/>
      <c r="J408"/>
      <c r="K408"/>
      <c r="L408"/>
      <c r="M408"/>
      <c r="N408"/>
      <c r="O408"/>
      <c r="P408"/>
      <c r="Q408"/>
      <c r="R408"/>
      <c r="S408"/>
      <c r="T408"/>
      <c r="U408"/>
    </row>
    <row r="409" spans="9:21">
      <c r="I409"/>
      <c r="J409"/>
      <c r="K409"/>
      <c r="L409"/>
      <c r="M409"/>
      <c r="N409"/>
      <c r="O409"/>
      <c r="P409"/>
      <c r="Q409"/>
      <c r="R409"/>
      <c r="S409"/>
      <c r="T409"/>
      <c r="U409"/>
    </row>
    <row r="410" spans="9:21">
      <c r="I410"/>
      <c r="J410"/>
      <c r="K410"/>
      <c r="L410"/>
      <c r="M410"/>
      <c r="N410"/>
      <c r="O410"/>
      <c r="P410"/>
      <c r="Q410"/>
      <c r="R410"/>
      <c r="S410"/>
      <c r="T410"/>
      <c r="U410"/>
    </row>
    <row r="411" spans="9:21">
      <c r="I411"/>
      <c r="J411"/>
      <c r="K411"/>
      <c r="L411"/>
      <c r="M411"/>
      <c r="N411"/>
      <c r="O411"/>
      <c r="P411"/>
      <c r="Q411"/>
      <c r="R411"/>
      <c r="S411"/>
      <c r="T411"/>
      <c r="U411"/>
    </row>
    <row r="412" spans="9:21">
      <c r="I412"/>
      <c r="J412"/>
      <c r="K412"/>
      <c r="L412"/>
      <c r="M412"/>
      <c r="N412"/>
      <c r="O412"/>
      <c r="P412"/>
      <c r="Q412"/>
      <c r="R412"/>
      <c r="S412"/>
      <c r="T412"/>
      <c r="U412"/>
    </row>
    <row r="413" spans="9:21">
      <c r="I413"/>
      <c r="J413"/>
      <c r="K413"/>
      <c r="L413"/>
      <c r="M413"/>
      <c r="N413"/>
      <c r="O413"/>
      <c r="P413"/>
      <c r="Q413"/>
      <c r="R413"/>
      <c r="S413"/>
      <c r="T413"/>
      <c r="U413"/>
    </row>
    <row r="414" spans="9:21">
      <c r="I414"/>
      <c r="J414"/>
      <c r="K414"/>
      <c r="L414"/>
      <c r="M414"/>
      <c r="N414"/>
      <c r="O414"/>
      <c r="P414"/>
      <c r="Q414"/>
      <c r="R414"/>
      <c r="S414"/>
      <c r="T414"/>
      <c r="U414"/>
    </row>
    <row r="415" spans="9:21">
      <c r="I415"/>
      <c r="J415"/>
      <c r="K415"/>
      <c r="L415"/>
      <c r="M415"/>
      <c r="N415"/>
      <c r="O415"/>
      <c r="P415"/>
      <c r="Q415"/>
      <c r="R415"/>
      <c r="S415"/>
      <c r="T415"/>
      <c r="U415"/>
    </row>
    <row r="416" spans="9:21">
      <c r="I416"/>
      <c r="J416"/>
      <c r="K416"/>
      <c r="L416"/>
      <c r="M416"/>
      <c r="N416"/>
      <c r="O416"/>
      <c r="P416"/>
      <c r="Q416"/>
      <c r="R416"/>
      <c r="S416"/>
      <c r="T416"/>
      <c r="U416"/>
    </row>
    <row r="417" spans="9:21">
      <c r="I417"/>
      <c r="J417"/>
      <c r="K417"/>
      <c r="L417"/>
      <c r="M417"/>
      <c r="N417"/>
      <c r="O417"/>
      <c r="P417"/>
      <c r="Q417"/>
      <c r="R417"/>
      <c r="S417"/>
      <c r="T417"/>
      <c r="U417"/>
    </row>
    <row r="418" spans="9:21">
      <c r="I418"/>
      <c r="J418"/>
      <c r="K418"/>
      <c r="L418"/>
      <c r="M418"/>
      <c r="N418"/>
      <c r="O418"/>
      <c r="P418"/>
      <c r="Q418"/>
      <c r="R418"/>
      <c r="S418"/>
      <c r="T418"/>
      <c r="U418"/>
    </row>
    <row r="419" spans="9:21">
      <c r="I419"/>
      <c r="J419"/>
      <c r="K419"/>
      <c r="L419"/>
      <c r="M419"/>
      <c r="N419"/>
      <c r="O419"/>
      <c r="P419"/>
      <c r="Q419"/>
      <c r="R419"/>
      <c r="S419"/>
      <c r="T419"/>
      <c r="U419"/>
    </row>
    <row r="420" spans="9:21">
      <c r="I420"/>
      <c r="J420"/>
      <c r="K420"/>
      <c r="L420"/>
      <c r="M420"/>
      <c r="N420"/>
      <c r="O420"/>
      <c r="P420"/>
      <c r="Q420"/>
      <c r="R420"/>
      <c r="S420"/>
      <c r="T420"/>
      <c r="U420"/>
    </row>
    <row r="421" spans="9:21">
      <c r="I421"/>
      <c r="J421"/>
      <c r="K421"/>
      <c r="L421"/>
      <c r="M421"/>
      <c r="N421"/>
      <c r="O421"/>
      <c r="P421"/>
      <c r="Q421"/>
      <c r="R421"/>
      <c r="S421"/>
      <c r="T421"/>
      <c r="U421"/>
    </row>
    <row r="422" spans="9:21">
      <c r="I422"/>
      <c r="J422"/>
      <c r="K422"/>
      <c r="L422"/>
      <c r="M422"/>
      <c r="N422"/>
      <c r="O422"/>
      <c r="P422"/>
      <c r="Q422"/>
      <c r="R422"/>
      <c r="S422"/>
      <c r="T422"/>
      <c r="U422"/>
    </row>
    <row r="423" spans="9:21">
      <c r="I423"/>
      <c r="J423"/>
      <c r="K423"/>
      <c r="L423"/>
      <c r="M423"/>
      <c r="N423"/>
      <c r="O423"/>
      <c r="P423"/>
      <c r="Q423"/>
      <c r="R423"/>
      <c r="S423"/>
      <c r="T423"/>
      <c r="U423"/>
    </row>
    <row r="424" spans="9:21">
      <c r="I424"/>
      <c r="J424"/>
      <c r="K424"/>
      <c r="L424"/>
      <c r="M424"/>
      <c r="N424"/>
      <c r="O424"/>
      <c r="P424"/>
      <c r="Q424"/>
      <c r="R424"/>
      <c r="S424"/>
      <c r="T424"/>
      <c r="U424"/>
    </row>
    <row r="425" spans="9:21">
      <c r="I425"/>
      <c r="J425"/>
      <c r="K425"/>
      <c r="L425"/>
      <c r="M425"/>
      <c r="N425"/>
      <c r="O425"/>
      <c r="P425"/>
      <c r="Q425"/>
      <c r="R425"/>
      <c r="S425"/>
      <c r="T425"/>
      <c r="U425"/>
    </row>
    <row r="426" spans="9:21">
      <c r="I426"/>
      <c r="J426"/>
      <c r="K426"/>
      <c r="L426"/>
      <c r="M426"/>
      <c r="N426"/>
      <c r="O426"/>
      <c r="P426"/>
      <c r="Q426"/>
      <c r="R426"/>
      <c r="S426"/>
      <c r="T426"/>
      <c r="U426"/>
    </row>
    <row r="427" spans="9:21">
      <c r="I427"/>
      <c r="J427"/>
      <c r="K427"/>
      <c r="L427"/>
      <c r="M427"/>
      <c r="N427"/>
      <c r="O427"/>
      <c r="P427"/>
      <c r="Q427"/>
      <c r="R427"/>
      <c r="S427"/>
      <c r="T427"/>
      <c r="U427"/>
    </row>
    <row r="428" spans="9:21">
      <c r="I428"/>
      <c r="J428"/>
      <c r="K428"/>
      <c r="L428"/>
      <c r="M428"/>
      <c r="N428"/>
      <c r="O428"/>
      <c r="P428"/>
      <c r="Q428"/>
      <c r="R428"/>
      <c r="S428"/>
      <c r="T428"/>
      <c r="U428"/>
    </row>
    <row r="429" spans="9:21">
      <c r="I429"/>
      <c r="J429"/>
      <c r="K429"/>
      <c r="L429"/>
      <c r="M429"/>
      <c r="N429"/>
      <c r="O429"/>
      <c r="P429"/>
      <c r="Q429"/>
      <c r="R429"/>
      <c r="S429"/>
      <c r="T429"/>
      <c r="U429"/>
    </row>
    <row r="430" spans="9:21">
      <c r="I430"/>
      <c r="J430"/>
      <c r="K430"/>
      <c r="L430"/>
      <c r="M430"/>
      <c r="N430"/>
      <c r="O430"/>
      <c r="P430"/>
      <c r="Q430"/>
      <c r="R430"/>
      <c r="S430"/>
      <c r="T430"/>
      <c r="U430"/>
    </row>
    <row r="431" spans="9:21">
      <c r="I431"/>
      <c r="J431"/>
      <c r="K431"/>
      <c r="L431"/>
      <c r="M431"/>
      <c r="N431"/>
      <c r="O431"/>
      <c r="P431"/>
      <c r="Q431"/>
      <c r="R431"/>
      <c r="S431"/>
      <c r="T431"/>
      <c r="U431"/>
    </row>
    <row r="432" spans="9:21">
      <c r="I432"/>
      <c r="J432"/>
      <c r="K432"/>
      <c r="L432"/>
      <c r="M432"/>
      <c r="N432"/>
      <c r="O432"/>
      <c r="P432"/>
      <c r="Q432"/>
      <c r="R432"/>
      <c r="S432"/>
      <c r="T432"/>
      <c r="U432"/>
    </row>
    <row r="433" spans="9:21">
      <c r="I433"/>
      <c r="J433"/>
      <c r="K433"/>
      <c r="L433"/>
      <c r="M433"/>
      <c r="N433"/>
      <c r="O433"/>
      <c r="P433"/>
      <c r="Q433"/>
      <c r="R433"/>
      <c r="S433"/>
      <c r="T433"/>
      <c r="U433"/>
    </row>
    <row r="434" spans="9:21">
      <c r="I434"/>
      <c r="J434"/>
      <c r="K434"/>
      <c r="L434"/>
      <c r="M434"/>
      <c r="N434"/>
      <c r="O434"/>
      <c r="P434"/>
      <c r="Q434"/>
      <c r="R434"/>
      <c r="S434"/>
      <c r="T434"/>
      <c r="U434"/>
    </row>
    <row r="435" spans="9:21">
      <c r="I435"/>
      <c r="J435"/>
      <c r="K435"/>
      <c r="L435"/>
      <c r="M435"/>
      <c r="N435"/>
      <c r="O435"/>
      <c r="P435"/>
      <c r="Q435"/>
      <c r="R435"/>
      <c r="S435"/>
      <c r="T435"/>
      <c r="U435"/>
    </row>
    <row r="436" spans="9:21">
      <c r="I436"/>
      <c r="J436"/>
      <c r="K436"/>
      <c r="L436"/>
      <c r="M436"/>
      <c r="N436"/>
      <c r="O436"/>
      <c r="P436"/>
      <c r="Q436"/>
      <c r="R436"/>
      <c r="S436"/>
      <c r="T436"/>
      <c r="U436"/>
    </row>
    <row r="437" spans="9:21">
      <c r="I437"/>
      <c r="J437"/>
      <c r="K437"/>
      <c r="L437"/>
      <c r="M437"/>
      <c r="N437"/>
      <c r="O437"/>
      <c r="P437"/>
      <c r="Q437"/>
      <c r="R437"/>
      <c r="S437"/>
      <c r="T437"/>
      <c r="U437"/>
    </row>
    <row r="438" spans="9:21">
      <c r="I438"/>
      <c r="J438"/>
      <c r="K438"/>
      <c r="L438"/>
      <c r="M438"/>
      <c r="N438"/>
      <c r="O438"/>
      <c r="P438"/>
      <c r="Q438"/>
      <c r="R438"/>
      <c r="S438"/>
      <c r="T438"/>
      <c r="U438"/>
    </row>
    <row r="439" spans="9:21">
      <c r="I439"/>
      <c r="J439"/>
      <c r="K439"/>
      <c r="L439"/>
      <c r="M439"/>
      <c r="N439"/>
      <c r="O439"/>
      <c r="P439"/>
      <c r="Q439"/>
      <c r="R439"/>
      <c r="S439"/>
      <c r="T439"/>
      <c r="U439"/>
    </row>
    <row r="440" spans="9:21">
      <c r="I440"/>
      <c r="J440"/>
      <c r="K440"/>
      <c r="L440"/>
      <c r="M440"/>
      <c r="N440"/>
      <c r="O440"/>
      <c r="P440"/>
      <c r="Q440"/>
      <c r="R440"/>
      <c r="S440"/>
      <c r="T440"/>
      <c r="U440"/>
    </row>
    <row r="441" spans="9:21">
      <c r="I441"/>
      <c r="J441"/>
      <c r="K441"/>
      <c r="L441"/>
      <c r="M441"/>
      <c r="N441"/>
      <c r="O441"/>
      <c r="P441"/>
      <c r="Q441"/>
      <c r="R441"/>
      <c r="S441"/>
      <c r="T441"/>
      <c r="U441"/>
    </row>
    <row r="442" spans="9:21">
      <c r="I442"/>
      <c r="J442"/>
      <c r="K442"/>
      <c r="L442"/>
      <c r="M442"/>
      <c r="N442"/>
      <c r="O442"/>
      <c r="P442"/>
      <c r="Q442"/>
      <c r="R442"/>
      <c r="S442"/>
      <c r="T442"/>
      <c r="U442"/>
    </row>
    <row r="443" spans="9:21">
      <c r="I443"/>
      <c r="J443"/>
      <c r="K443"/>
      <c r="L443"/>
      <c r="M443"/>
      <c r="N443"/>
      <c r="O443"/>
      <c r="P443"/>
      <c r="Q443"/>
      <c r="R443"/>
      <c r="S443"/>
      <c r="T443"/>
      <c r="U443"/>
    </row>
    <row r="444" spans="9:21">
      <c r="I444"/>
      <c r="J444"/>
      <c r="K444"/>
      <c r="L444"/>
      <c r="M444"/>
      <c r="N444"/>
      <c r="O444"/>
      <c r="P444"/>
      <c r="Q444"/>
      <c r="R444"/>
      <c r="S444"/>
      <c r="T444"/>
      <c r="U444"/>
    </row>
    <row r="445" spans="9:21">
      <c r="I445"/>
      <c r="J445"/>
      <c r="K445"/>
      <c r="L445"/>
      <c r="M445"/>
      <c r="N445"/>
      <c r="O445"/>
      <c r="P445"/>
      <c r="Q445"/>
      <c r="R445"/>
      <c r="S445"/>
      <c r="T445"/>
      <c r="U445"/>
    </row>
    <row r="446" spans="9:21">
      <c r="I446"/>
      <c r="J446"/>
      <c r="K446"/>
      <c r="L446"/>
      <c r="M446"/>
      <c r="N446"/>
      <c r="O446"/>
      <c r="P446"/>
      <c r="Q446"/>
      <c r="R446"/>
      <c r="S446"/>
      <c r="T446"/>
      <c r="U446"/>
    </row>
    <row r="447" spans="9:21">
      <c r="I447"/>
      <c r="J447"/>
      <c r="K447"/>
      <c r="L447"/>
      <c r="M447"/>
      <c r="N447"/>
      <c r="O447"/>
      <c r="P447"/>
      <c r="Q447"/>
      <c r="R447"/>
      <c r="S447"/>
      <c r="T447"/>
      <c r="U447"/>
    </row>
    <row r="448" spans="9:21">
      <c r="I448"/>
      <c r="J448"/>
      <c r="K448"/>
      <c r="L448"/>
      <c r="M448"/>
      <c r="N448"/>
      <c r="O448"/>
      <c r="P448"/>
      <c r="Q448"/>
      <c r="R448"/>
      <c r="S448"/>
      <c r="T448"/>
      <c r="U448"/>
    </row>
    <row r="449" spans="9:21">
      <c r="I449"/>
      <c r="J449"/>
      <c r="K449"/>
      <c r="L449"/>
      <c r="M449"/>
      <c r="N449"/>
      <c r="O449"/>
      <c r="P449"/>
      <c r="Q449"/>
      <c r="R449"/>
      <c r="S449"/>
      <c r="T449"/>
      <c r="U449"/>
    </row>
    <row r="450" spans="9:21">
      <c r="I450"/>
      <c r="J450"/>
      <c r="K450"/>
      <c r="L450"/>
      <c r="M450"/>
      <c r="N450"/>
      <c r="O450"/>
      <c r="P450"/>
      <c r="Q450"/>
      <c r="R450"/>
      <c r="S450"/>
      <c r="T450"/>
      <c r="U450"/>
    </row>
    <row r="451" spans="9:21">
      <c r="I451"/>
      <c r="J451"/>
      <c r="K451"/>
      <c r="L451"/>
      <c r="M451"/>
      <c r="N451"/>
      <c r="O451"/>
      <c r="P451"/>
      <c r="Q451"/>
      <c r="R451"/>
      <c r="S451"/>
      <c r="T451"/>
      <c r="U451"/>
    </row>
    <row r="452" spans="9:21">
      <c r="I452"/>
      <c r="J452"/>
      <c r="K452"/>
      <c r="L452"/>
      <c r="M452"/>
      <c r="N452"/>
      <c r="O452"/>
      <c r="P452"/>
      <c r="Q452"/>
      <c r="R452"/>
      <c r="S452"/>
      <c r="T452"/>
      <c r="U452"/>
    </row>
    <row r="453" spans="9:21">
      <c r="I453"/>
      <c r="J453"/>
      <c r="K453"/>
      <c r="L453"/>
      <c r="M453"/>
      <c r="N453"/>
      <c r="O453"/>
      <c r="P453"/>
      <c r="Q453"/>
      <c r="R453"/>
      <c r="S453"/>
      <c r="T453"/>
      <c r="U453"/>
    </row>
    <row r="454" spans="9:21">
      <c r="I454"/>
      <c r="J454"/>
      <c r="K454"/>
      <c r="L454"/>
      <c r="M454"/>
      <c r="N454"/>
      <c r="O454"/>
      <c r="P454"/>
      <c r="Q454"/>
      <c r="R454"/>
      <c r="S454"/>
      <c r="T454"/>
      <c r="U454"/>
    </row>
    <row r="455" spans="9:21">
      <c r="I455"/>
      <c r="J455"/>
      <c r="K455"/>
      <c r="L455"/>
      <c r="M455"/>
      <c r="N455"/>
      <c r="O455"/>
      <c r="P455"/>
      <c r="Q455"/>
      <c r="R455"/>
      <c r="S455"/>
      <c r="T455"/>
      <c r="U455"/>
    </row>
    <row r="456" spans="9:21">
      <c r="I456"/>
      <c r="J456"/>
      <c r="K456"/>
      <c r="L456"/>
      <c r="M456"/>
      <c r="N456"/>
      <c r="O456"/>
      <c r="P456"/>
      <c r="Q456"/>
      <c r="R456"/>
      <c r="S456"/>
      <c r="T456"/>
      <c r="U456"/>
    </row>
    <row r="457" spans="9:21">
      <c r="I457"/>
      <c r="J457"/>
      <c r="K457"/>
      <c r="L457"/>
      <c r="M457"/>
      <c r="N457"/>
      <c r="O457"/>
      <c r="P457"/>
      <c r="Q457"/>
      <c r="R457"/>
      <c r="S457"/>
      <c r="T457"/>
      <c r="U457"/>
    </row>
    <row r="458" spans="9:21">
      <c r="I458"/>
      <c r="J458"/>
      <c r="K458"/>
      <c r="L458"/>
      <c r="M458"/>
      <c r="N458"/>
      <c r="O458"/>
      <c r="P458"/>
      <c r="Q458"/>
      <c r="R458"/>
      <c r="S458"/>
      <c r="T458"/>
      <c r="U458"/>
    </row>
    <row r="459" spans="9:21">
      <c r="I459"/>
      <c r="J459"/>
      <c r="K459"/>
      <c r="L459"/>
      <c r="M459"/>
      <c r="N459"/>
      <c r="O459"/>
      <c r="P459"/>
      <c r="Q459"/>
      <c r="R459"/>
      <c r="S459"/>
      <c r="T459"/>
      <c r="U459"/>
    </row>
    <row r="460" spans="9:21">
      <c r="I460"/>
      <c r="J460"/>
      <c r="K460"/>
      <c r="L460"/>
      <c r="M460"/>
      <c r="N460"/>
      <c r="O460"/>
      <c r="P460"/>
      <c r="Q460"/>
      <c r="R460"/>
      <c r="S460"/>
      <c r="T460"/>
      <c r="U460"/>
    </row>
    <row r="461" spans="9:21">
      <c r="I461"/>
      <c r="J461"/>
      <c r="K461"/>
      <c r="L461"/>
      <c r="M461"/>
      <c r="N461"/>
      <c r="O461"/>
      <c r="P461"/>
      <c r="Q461"/>
      <c r="R461"/>
      <c r="S461"/>
      <c r="T461"/>
      <c r="U461"/>
    </row>
    <row r="462" spans="9:21">
      <c r="I462"/>
      <c r="J462"/>
      <c r="K462"/>
      <c r="L462"/>
      <c r="M462"/>
      <c r="N462"/>
      <c r="O462"/>
      <c r="P462"/>
      <c r="Q462"/>
      <c r="R462"/>
      <c r="S462"/>
      <c r="T462"/>
      <c r="U462"/>
    </row>
    <row r="463" spans="9:21">
      <c r="I463"/>
      <c r="J463"/>
      <c r="K463"/>
      <c r="L463"/>
      <c r="M463"/>
      <c r="N463"/>
      <c r="O463"/>
      <c r="P463"/>
      <c r="Q463"/>
      <c r="R463"/>
      <c r="S463"/>
      <c r="T463"/>
      <c r="U463"/>
    </row>
    <row r="464" spans="9:21">
      <c r="I464"/>
      <c r="J464"/>
      <c r="K464"/>
      <c r="L464"/>
      <c r="M464"/>
      <c r="N464"/>
      <c r="O464"/>
      <c r="P464"/>
      <c r="Q464"/>
      <c r="R464"/>
      <c r="S464"/>
      <c r="T464"/>
      <c r="U464"/>
    </row>
    <row r="465" spans="9:21">
      <c r="I465"/>
      <c r="J465"/>
      <c r="K465"/>
      <c r="L465"/>
      <c r="M465"/>
      <c r="N465"/>
      <c r="O465"/>
      <c r="P465"/>
      <c r="Q465"/>
      <c r="R465"/>
      <c r="S465"/>
      <c r="T465"/>
      <c r="U465"/>
    </row>
    <row r="466" spans="9:21">
      <c r="I466"/>
      <c r="J466"/>
      <c r="K466"/>
      <c r="L466"/>
      <c r="M466"/>
      <c r="N466"/>
      <c r="O466"/>
      <c r="P466"/>
      <c r="Q466"/>
      <c r="R466"/>
      <c r="S466"/>
      <c r="T466"/>
      <c r="U466"/>
    </row>
    <row r="467" spans="9:21">
      <c r="I467"/>
      <c r="J467"/>
      <c r="K467"/>
      <c r="L467"/>
      <c r="M467"/>
      <c r="N467"/>
      <c r="O467"/>
      <c r="P467"/>
      <c r="Q467"/>
      <c r="R467"/>
      <c r="S467"/>
      <c r="T467"/>
      <c r="U467"/>
    </row>
  </sheetData>
  <pageMargins left="0.35" right="0.25" top="0.28000000000000003" bottom="0.28999999999999998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Business Results</vt:lpstr>
      <vt:lpstr>Profit &amp; Ratios</vt:lpstr>
      <vt:lpstr>Industry Infrastructure</vt:lpstr>
      <vt:lpstr>'Business Results'!Print_Area</vt:lpstr>
      <vt:lpstr>'Industry Infrastructure'!Print_Area</vt:lpstr>
      <vt:lpstr>'Profit &amp; Ratios'!Print_Area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Skandan</dc:creator>
  <cp:lastModifiedBy>Jayshree</cp:lastModifiedBy>
  <cp:lastPrinted>2019-08-21T10:35:13Z</cp:lastPrinted>
  <dcterms:created xsi:type="dcterms:W3CDTF">2014-06-18T10:57:35Z</dcterms:created>
  <dcterms:modified xsi:type="dcterms:W3CDTF">2019-08-21T11:40:58Z</dcterms:modified>
</cp:coreProperties>
</file>