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-Acord\2019-20\June 2019\"/>
    </mc:Choice>
  </mc:AlternateContent>
  <xr:revisionPtr revIDLastSave="0" documentId="13_ncr:1_{BEA7BD2C-C69B-408F-82DC-ECCAEB8CF104}" xr6:coauthVersionLast="43" xr6:coauthVersionMax="43" xr10:uidLastSave="{00000000-0000-0000-0000-000000000000}"/>
  <bookViews>
    <workbookView xWindow="-120" yWindow="-120" windowWidth="20730" windowHeight="11310" tabRatio="432" xr2:uid="{00000000-000D-0000-FFFF-FFFF00000000}"/>
  </bookViews>
  <sheets>
    <sheet name="Health Portfolio-JUN'19" sheetId="9" r:id="rId1"/>
    <sheet name="Miscellaneous portfolio-JUN'19" sheetId="10" r:id="rId2"/>
    <sheet name="Segmentwise Report JUNE 2019" sheetId="11" r:id="rId3"/>
  </sheets>
  <definedNames>
    <definedName name="_xlnm.Print_Titles" localSheetId="2">'Segmentwise Report JUNE 2019'!$3:$3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9" i="11" l="1"/>
  <c r="O80" i="11"/>
  <c r="O78" i="11"/>
  <c r="O77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60" i="11"/>
  <c r="O59" i="11"/>
  <c r="O53" i="11"/>
  <c r="O54" i="11"/>
  <c r="O51" i="11"/>
  <c r="O52" i="11"/>
  <c r="O47" i="11"/>
  <c r="O48" i="11"/>
  <c r="O49" i="11"/>
  <c r="O50" i="11"/>
  <c r="O45" i="11"/>
  <c r="O46" i="11"/>
  <c r="O43" i="11"/>
  <c r="O44" i="11"/>
  <c r="O41" i="11"/>
  <c r="O42" i="11"/>
  <c r="O39" i="11"/>
  <c r="O40" i="11"/>
  <c r="O37" i="11"/>
  <c r="O38" i="11"/>
  <c r="O35" i="11"/>
  <c r="O36" i="11"/>
  <c r="O33" i="11"/>
  <c r="O34" i="11"/>
  <c r="O31" i="11"/>
  <c r="O32" i="11"/>
  <c r="O29" i="11"/>
  <c r="O30" i="11"/>
  <c r="O27" i="11"/>
  <c r="O28" i="11"/>
  <c r="O25" i="11"/>
  <c r="O26" i="11"/>
  <c r="O23" i="11"/>
  <c r="O24" i="11"/>
  <c r="O21" i="11"/>
  <c r="O22" i="11"/>
  <c r="O19" i="11"/>
  <c r="O20" i="11"/>
  <c r="O5" i="11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E11" i="10"/>
  <c r="E12" i="10"/>
  <c r="F7" i="9"/>
  <c r="F8" i="9"/>
  <c r="E7" i="10"/>
  <c r="E8" i="10"/>
  <c r="H7" i="10" l="1"/>
  <c r="F7" i="10"/>
  <c r="P61" i="11"/>
  <c r="F44" i="9"/>
  <c r="F43" i="9"/>
  <c r="B55" i="11" l="1"/>
  <c r="C55" i="11"/>
  <c r="D55" i="11"/>
  <c r="E55" i="11"/>
  <c r="F55" i="11"/>
  <c r="G55" i="11"/>
  <c r="H55" i="11"/>
  <c r="I55" i="11"/>
  <c r="J55" i="11"/>
  <c r="K55" i="11"/>
  <c r="L55" i="11"/>
  <c r="M55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E57" i="11" l="1"/>
  <c r="J57" i="11"/>
  <c r="K57" i="11"/>
  <c r="C57" i="11"/>
  <c r="M57" i="11"/>
  <c r="L57" i="11"/>
  <c r="B57" i="11"/>
  <c r="D57" i="11"/>
  <c r="F57" i="11"/>
  <c r="G57" i="11"/>
  <c r="H57" i="11"/>
  <c r="I57" i="11"/>
  <c r="D58" i="10"/>
  <c r="D57" i="10"/>
  <c r="C58" i="10"/>
  <c r="C57" i="10"/>
  <c r="B58" i="10"/>
  <c r="B57" i="10"/>
  <c r="E18" i="10" l="1"/>
  <c r="E17" i="10"/>
  <c r="H17" i="10" l="1"/>
  <c r="F17" i="10"/>
  <c r="N74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B73" i="11" l="1"/>
  <c r="N73" i="11"/>
  <c r="M73" i="11"/>
  <c r="L73" i="11"/>
  <c r="K73" i="11"/>
  <c r="J73" i="11"/>
  <c r="I73" i="11"/>
  <c r="H73" i="11"/>
  <c r="G73" i="11"/>
  <c r="F73" i="11"/>
  <c r="E73" i="11"/>
  <c r="D73" i="11"/>
  <c r="C73" i="11"/>
  <c r="E74" i="9" l="1"/>
  <c r="E73" i="9"/>
  <c r="D74" i="9"/>
  <c r="D73" i="9"/>
  <c r="C74" i="9"/>
  <c r="C73" i="9"/>
  <c r="B74" i="9"/>
  <c r="B73" i="9"/>
  <c r="F68" i="9"/>
  <c r="F67" i="9"/>
  <c r="F66" i="9"/>
  <c r="E16" i="10"/>
  <c r="E15" i="10"/>
  <c r="R67" i="11" l="1"/>
  <c r="I67" i="9"/>
  <c r="H15" i="10"/>
  <c r="F15" i="10"/>
  <c r="G67" i="9"/>
  <c r="P67" i="11"/>
  <c r="F21" i="9"/>
  <c r="F22" i="9"/>
  <c r="E62" i="10" l="1"/>
  <c r="E63" i="10"/>
  <c r="E64" i="10"/>
  <c r="E61" i="10"/>
  <c r="E56" i="10" l="1"/>
  <c r="E45" i="10"/>
  <c r="E46" i="10"/>
  <c r="J82" i="11"/>
  <c r="J81" i="11"/>
  <c r="F9" i="9"/>
  <c r="F10" i="9"/>
  <c r="F45" i="10" l="1"/>
  <c r="E22" i="10" l="1"/>
  <c r="E21" i="10"/>
  <c r="H21" i="10" l="1"/>
  <c r="F21" i="10"/>
  <c r="C56" i="9"/>
  <c r="D56" i="9"/>
  <c r="E56" i="9"/>
  <c r="B56" i="9"/>
  <c r="C55" i="9"/>
  <c r="D55" i="9"/>
  <c r="E55" i="9"/>
  <c r="B55" i="9"/>
  <c r="F6" i="9"/>
  <c r="F5" i="9"/>
  <c r="I5" i="9" l="1"/>
  <c r="G5" i="9"/>
  <c r="N56" i="11"/>
  <c r="N55" i="11"/>
  <c r="R15" i="11" l="1"/>
  <c r="P15" i="11"/>
  <c r="F16" i="9"/>
  <c r="F15" i="9"/>
  <c r="I15" i="9" l="1"/>
  <c r="G15" i="9"/>
  <c r="R5" i="11" l="1"/>
  <c r="P5" i="11"/>
  <c r="R43" i="11" l="1"/>
  <c r="D77" i="9"/>
  <c r="F45" i="9"/>
  <c r="F46" i="9"/>
  <c r="F47" i="9"/>
  <c r="F48" i="9"/>
  <c r="F49" i="9"/>
  <c r="F50" i="9"/>
  <c r="F51" i="9"/>
  <c r="F52" i="9"/>
  <c r="F53" i="9"/>
  <c r="F54" i="9"/>
  <c r="C76" i="9"/>
  <c r="E42" i="10"/>
  <c r="E43" i="10"/>
  <c r="E44" i="10"/>
  <c r="E47" i="10"/>
  <c r="E48" i="10"/>
  <c r="E49" i="10"/>
  <c r="E50" i="10"/>
  <c r="E51" i="10"/>
  <c r="E52" i="10"/>
  <c r="E53" i="10"/>
  <c r="E54" i="10"/>
  <c r="E55" i="10"/>
  <c r="G43" i="9" l="1"/>
  <c r="E77" i="9"/>
  <c r="D76" i="9"/>
  <c r="E76" i="9"/>
  <c r="G53" i="9"/>
  <c r="G45" i="9"/>
  <c r="R47" i="11"/>
  <c r="P53" i="11"/>
  <c r="H53" i="10"/>
  <c r="F53" i="10"/>
  <c r="F49" i="10"/>
  <c r="H49" i="10"/>
  <c r="H45" i="10"/>
  <c r="F55" i="10"/>
  <c r="H55" i="10"/>
  <c r="F51" i="10"/>
  <c r="H51" i="10"/>
  <c r="H47" i="10"/>
  <c r="F47" i="10"/>
  <c r="H43" i="10"/>
  <c r="F43" i="10"/>
  <c r="I51" i="9"/>
  <c r="G47" i="9"/>
  <c r="I43" i="9"/>
  <c r="I53" i="9"/>
  <c r="I45" i="9"/>
  <c r="P45" i="11"/>
  <c r="R49" i="11"/>
  <c r="R45" i="11"/>
  <c r="P51" i="11"/>
  <c r="P47" i="11"/>
  <c r="R53" i="11"/>
  <c r="P49" i="11"/>
  <c r="P43" i="11"/>
  <c r="B76" i="9"/>
  <c r="C77" i="9"/>
  <c r="B77" i="9"/>
  <c r="G51" i="9"/>
  <c r="G49" i="9"/>
  <c r="I49" i="9"/>
  <c r="I47" i="9"/>
  <c r="R51" i="11"/>
  <c r="B59" i="10" l="1"/>
  <c r="B57" i="9"/>
  <c r="N82" i="11"/>
  <c r="M82" i="11"/>
  <c r="L82" i="11"/>
  <c r="K82" i="11"/>
  <c r="I82" i="11"/>
  <c r="H82" i="11"/>
  <c r="F82" i="11"/>
  <c r="E82" i="11"/>
  <c r="D82" i="11"/>
  <c r="B82" i="11"/>
  <c r="N81" i="11"/>
  <c r="M81" i="11"/>
  <c r="L81" i="11"/>
  <c r="K81" i="11"/>
  <c r="I81" i="11"/>
  <c r="H81" i="11"/>
  <c r="F81" i="11"/>
  <c r="E81" i="11"/>
  <c r="E84" i="11" s="1"/>
  <c r="D81" i="11"/>
  <c r="B81" i="11"/>
  <c r="G82" i="11"/>
  <c r="C81" i="11"/>
  <c r="J85" i="11"/>
  <c r="J84" i="11"/>
  <c r="I84" i="11"/>
  <c r="F84" i="11"/>
  <c r="D84" i="11"/>
  <c r="B84" i="11"/>
  <c r="D66" i="10"/>
  <c r="D69" i="10" s="1"/>
  <c r="C66" i="10"/>
  <c r="C69" i="10" s="1"/>
  <c r="B66" i="10"/>
  <c r="B69" i="10" s="1"/>
  <c r="D65" i="10"/>
  <c r="D68" i="10" s="1"/>
  <c r="C65" i="10"/>
  <c r="C68" i="10" s="1"/>
  <c r="B65" i="10"/>
  <c r="B68" i="10" s="1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0" i="10"/>
  <c r="E19" i="10"/>
  <c r="E14" i="10"/>
  <c r="E13" i="10"/>
  <c r="E10" i="10"/>
  <c r="E9" i="10"/>
  <c r="E75" i="9"/>
  <c r="D75" i="9"/>
  <c r="F72" i="9"/>
  <c r="F71" i="9"/>
  <c r="F70" i="9"/>
  <c r="F69" i="9"/>
  <c r="F65" i="9"/>
  <c r="F64" i="9"/>
  <c r="F63" i="9"/>
  <c r="F62" i="9"/>
  <c r="F61" i="9"/>
  <c r="F60" i="9"/>
  <c r="F59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0" i="9"/>
  <c r="F19" i="9"/>
  <c r="F18" i="9"/>
  <c r="F17" i="9"/>
  <c r="F14" i="9"/>
  <c r="F13" i="9"/>
  <c r="F12" i="9"/>
  <c r="F11" i="9"/>
  <c r="F73" i="9" l="1"/>
  <c r="E57" i="10"/>
  <c r="E58" i="10"/>
  <c r="F74" i="9"/>
  <c r="L84" i="11"/>
  <c r="D85" i="11"/>
  <c r="H84" i="11"/>
  <c r="I85" i="11"/>
  <c r="M85" i="11"/>
  <c r="M84" i="11"/>
  <c r="E85" i="11"/>
  <c r="F85" i="11"/>
  <c r="K85" i="11"/>
  <c r="K84" i="11"/>
  <c r="B85" i="11"/>
  <c r="H85" i="11"/>
  <c r="L85" i="11"/>
  <c r="G71" i="9"/>
  <c r="F55" i="9"/>
  <c r="F56" i="9"/>
  <c r="F23" i="10"/>
  <c r="B75" i="9"/>
  <c r="I21" i="9"/>
  <c r="G21" i="9"/>
  <c r="I63" i="9"/>
  <c r="I69" i="9"/>
  <c r="H29" i="10"/>
  <c r="H33" i="10"/>
  <c r="I27" i="9"/>
  <c r="P69" i="11"/>
  <c r="G81" i="11"/>
  <c r="G85" i="11"/>
  <c r="I33" i="9"/>
  <c r="G37" i="9"/>
  <c r="G61" i="9"/>
  <c r="I31" i="9"/>
  <c r="G39" i="9"/>
  <c r="G23" i="9"/>
  <c r="M75" i="11"/>
  <c r="H63" i="10"/>
  <c r="H11" i="10"/>
  <c r="G63" i="9"/>
  <c r="I9" i="9"/>
  <c r="I25" i="9"/>
  <c r="I11" i="9"/>
  <c r="D67" i="10"/>
  <c r="H35" i="10"/>
  <c r="H9" i="10"/>
  <c r="F13" i="10"/>
  <c r="C75" i="9"/>
  <c r="I35" i="9"/>
  <c r="E57" i="9"/>
  <c r="I17" i="9"/>
  <c r="N83" i="11"/>
  <c r="J75" i="11"/>
  <c r="E66" i="10"/>
  <c r="B67" i="10"/>
  <c r="H25" i="10"/>
  <c r="H39" i="10"/>
  <c r="H61" i="10"/>
  <c r="H27" i="10"/>
  <c r="H41" i="10"/>
  <c r="C67" i="10"/>
  <c r="H13" i="10"/>
  <c r="H31" i="10"/>
  <c r="F37" i="10"/>
  <c r="F39" i="10"/>
  <c r="H19" i="10"/>
  <c r="H23" i="10"/>
  <c r="F29" i="10"/>
  <c r="F31" i="10"/>
  <c r="H37" i="10"/>
  <c r="G59" i="9"/>
  <c r="G69" i="9"/>
  <c r="I59" i="9"/>
  <c r="I65" i="9"/>
  <c r="G31" i="9"/>
  <c r="I41" i="9"/>
  <c r="G29" i="9"/>
  <c r="I39" i="9"/>
  <c r="C57" i="9"/>
  <c r="I7" i="9"/>
  <c r="G13" i="9"/>
  <c r="I23" i="9"/>
  <c r="G17" i="9"/>
  <c r="G7" i="9"/>
  <c r="I19" i="9"/>
  <c r="D57" i="9"/>
  <c r="C84" i="11"/>
  <c r="C82" i="11"/>
  <c r="O82" i="11" s="1"/>
  <c r="P71" i="11"/>
  <c r="R71" i="11"/>
  <c r="F19" i="10"/>
  <c r="F25" i="10"/>
  <c r="F33" i="10"/>
  <c r="F41" i="10"/>
  <c r="F61" i="10"/>
  <c r="E65" i="10"/>
  <c r="F11" i="10"/>
  <c r="F27" i="10"/>
  <c r="F35" i="10"/>
  <c r="C59" i="10"/>
  <c r="F63" i="10"/>
  <c r="F9" i="10"/>
  <c r="D59" i="10"/>
  <c r="G9" i="9"/>
  <c r="I13" i="9"/>
  <c r="G19" i="9"/>
  <c r="G25" i="9"/>
  <c r="I29" i="9"/>
  <c r="G33" i="9"/>
  <c r="I37" i="9"/>
  <c r="G41" i="9"/>
  <c r="I61" i="9"/>
  <c r="G65" i="9"/>
  <c r="I71" i="9"/>
  <c r="G11" i="9"/>
  <c r="G27" i="9"/>
  <c r="G35" i="9"/>
  <c r="O73" i="11" l="1"/>
  <c r="O74" i="11"/>
  <c r="G84" i="11"/>
  <c r="F77" i="9"/>
  <c r="F80" i="9" s="1"/>
  <c r="C85" i="11"/>
  <c r="E67" i="10"/>
  <c r="E69" i="10"/>
  <c r="B72" i="10" s="1"/>
  <c r="E68" i="10"/>
  <c r="P79" i="11"/>
  <c r="F76" i="9"/>
  <c r="E59" i="10"/>
  <c r="P21" i="11"/>
  <c r="R37" i="11"/>
  <c r="H86" i="11"/>
  <c r="R63" i="11"/>
  <c r="R61" i="11"/>
  <c r="L86" i="11"/>
  <c r="R79" i="11"/>
  <c r="F57" i="10"/>
  <c r="R69" i="11"/>
  <c r="P41" i="11"/>
  <c r="P63" i="11"/>
  <c r="R23" i="11"/>
  <c r="R41" i="11"/>
  <c r="O81" i="11"/>
  <c r="R81" i="11" s="1"/>
  <c r="P65" i="11"/>
  <c r="P35" i="11"/>
  <c r="R27" i="11"/>
  <c r="P13" i="11"/>
  <c r="P7" i="11"/>
  <c r="R65" i="11"/>
  <c r="R77" i="11"/>
  <c r="P39" i="11"/>
  <c r="I73" i="9"/>
  <c r="R21" i="11"/>
  <c r="D78" i="9"/>
  <c r="P23" i="11"/>
  <c r="I86" i="11"/>
  <c r="D86" i="11"/>
  <c r="K86" i="11"/>
  <c r="R35" i="11"/>
  <c r="P27" i="11"/>
  <c r="B70" i="10"/>
  <c r="F75" i="9"/>
  <c r="D70" i="10"/>
  <c r="C70" i="10"/>
  <c r="G73" i="9"/>
  <c r="M86" i="11"/>
  <c r="E86" i="11"/>
  <c r="P31" i="11"/>
  <c r="P37" i="11"/>
  <c r="P33" i="11"/>
  <c r="R31" i="11"/>
  <c r="R39" i="11"/>
  <c r="P29" i="11"/>
  <c r="P19" i="11"/>
  <c r="P11" i="11"/>
  <c r="R11" i="11"/>
  <c r="R9" i="11"/>
  <c r="R19" i="11"/>
  <c r="P9" i="11"/>
  <c r="R13" i="11"/>
  <c r="R33" i="11"/>
  <c r="R7" i="11"/>
  <c r="P59" i="11"/>
  <c r="J86" i="11"/>
  <c r="R59" i="11"/>
  <c r="P25" i="11"/>
  <c r="R25" i="11"/>
  <c r="P77" i="11"/>
  <c r="F86" i="11"/>
  <c r="R29" i="11"/>
  <c r="B86" i="11"/>
  <c r="H65" i="10"/>
  <c r="F65" i="10"/>
  <c r="H57" i="10"/>
  <c r="I55" i="9"/>
  <c r="F57" i="9"/>
  <c r="G55" i="9"/>
  <c r="C78" i="9"/>
  <c r="B78" i="9"/>
  <c r="E78" i="9"/>
  <c r="G17" i="10" l="1"/>
  <c r="G7" i="10"/>
  <c r="G45" i="10"/>
  <c r="G15" i="10"/>
  <c r="H5" i="9"/>
  <c r="H67" i="9"/>
  <c r="G21" i="10"/>
  <c r="H51" i="9"/>
  <c r="H15" i="9"/>
  <c r="P73" i="11"/>
  <c r="G43" i="10"/>
  <c r="G51" i="10"/>
  <c r="G49" i="10"/>
  <c r="G47" i="10"/>
  <c r="G55" i="10"/>
  <c r="G53" i="10"/>
  <c r="H45" i="9"/>
  <c r="H49" i="9"/>
  <c r="H43" i="9"/>
  <c r="H47" i="9"/>
  <c r="H53" i="9"/>
  <c r="P81" i="11"/>
  <c r="C79" i="9"/>
  <c r="H21" i="9"/>
  <c r="O83" i="11"/>
  <c r="C80" i="9"/>
  <c r="E72" i="10"/>
  <c r="E79" i="9"/>
  <c r="D80" i="9"/>
  <c r="B80" i="9"/>
  <c r="E80" i="9"/>
  <c r="B79" i="9"/>
  <c r="R73" i="11"/>
  <c r="C72" i="10"/>
  <c r="D72" i="10"/>
  <c r="O75" i="11"/>
  <c r="C86" i="11"/>
  <c r="G86" i="11"/>
  <c r="E71" i="10"/>
  <c r="E70" i="10"/>
  <c r="H68" i="10"/>
  <c r="G37" i="10"/>
  <c r="G29" i="10"/>
  <c r="G68" i="10"/>
  <c r="F68" i="10"/>
  <c r="G39" i="10"/>
  <c r="G31" i="10"/>
  <c r="G23" i="10"/>
  <c r="G13" i="10"/>
  <c r="G11" i="10"/>
  <c r="G61" i="10"/>
  <c r="G19" i="10"/>
  <c r="G33" i="10"/>
  <c r="C71" i="10"/>
  <c r="G35" i="10"/>
  <c r="G63" i="10"/>
  <c r="B71" i="10"/>
  <c r="D71" i="10"/>
  <c r="G27" i="10"/>
  <c r="G9" i="10"/>
  <c r="G25" i="10"/>
  <c r="G41" i="10"/>
  <c r="G57" i="10"/>
  <c r="G65" i="10"/>
  <c r="F79" i="9"/>
  <c r="H76" i="9"/>
  <c r="I76" i="9"/>
  <c r="H71" i="9"/>
  <c r="H61" i="9"/>
  <c r="F78" i="9"/>
  <c r="G76" i="9"/>
  <c r="H7" i="9"/>
  <c r="H37" i="9"/>
  <c r="H63" i="9"/>
  <c r="H39" i="9"/>
  <c r="H31" i="9"/>
  <c r="H23" i="9"/>
  <c r="H17" i="9"/>
  <c r="H29" i="9"/>
  <c r="H13" i="9"/>
  <c r="H11" i="9"/>
  <c r="H19" i="9"/>
  <c r="H33" i="9"/>
  <c r="H65" i="9"/>
  <c r="H27" i="9"/>
  <c r="H73" i="9"/>
  <c r="H35" i="9"/>
  <c r="H69" i="9"/>
  <c r="H9" i="9"/>
  <c r="H25" i="9"/>
  <c r="H41" i="9"/>
  <c r="H59" i="9"/>
  <c r="D79" i="9"/>
  <c r="H55" i="9"/>
  <c r="O55" i="11" l="1"/>
  <c r="N85" i="11"/>
  <c r="O56" i="11" l="1"/>
  <c r="O85" i="11" s="1"/>
  <c r="P17" i="11"/>
  <c r="R17" i="11"/>
  <c r="N57" i="11"/>
  <c r="N84" i="11"/>
  <c r="K88" i="11" l="1"/>
  <c r="C88" i="11"/>
  <c r="E88" i="11"/>
  <c r="N88" i="11"/>
  <c r="L88" i="11"/>
  <c r="H88" i="11"/>
  <c r="B88" i="11"/>
  <c r="F88" i="11"/>
  <c r="G88" i="11"/>
  <c r="I88" i="11"/>
  <c r="D88" i="11"/>
  <c r="M88" i="11"/>
  <c r="J88" i="11"/>
  <c r="R55" i="11"/>
  <c r="P55" i="11"/>
  <c r="O57" i="11"/>
  <c r="O84" i="11"/>
  <c r="Q67" i="11" s="1"/>
  <c r="N86" i="11"/>
  <c r="O88" i="11" l="1"/>
  <c r="Q55" i="11"/>
  <c r="Q15" i="11"/>
  <c r="N87" i="11"/>
  <c r="Q47" i="11"/>
  <c r="Q31" i="11"/>
  <c r="R84" i="11"/>
  <c r="Q13" i="11"/>
  <c r="Q81" i="11"/>
  <c r="Q5" i="11"/>
  <c r="K87" i="11"/>
  <c r="F87" i="11"/>
  <c r="Q59" i="11"/>
  <c r="Q29" i="11"/>
  <c r="Q49" i="11"/>
  <c r="I87" i="11"/>
  <c r="Q37" i="11"/>
  <c r="Q19" i="11"/>
  <c r="J87" i="11"/>
  <c r="C87" i="11"/>
  <c r="Q11" i="11"/>
  <c r="Q27" i="11"/>
  <c r="Q21" i="11"/>
  <c r="Q9" i="11"/>
  <c r="O87" i="11"/>
  <c r="Q65" i="11"/>
  <c r="Q33" i="11"/>
  <c r="Q73" i="11"/>
  <c r="Q41" i="11"/>
  <c r="Q45" i="11"/>
  <c r="Q51" i="11"/>
  <c r="Q39" i="11"/>
  <c r="Q43" i="11"/>
  <c r="Q61" i="11"/>
  <c r="D87" i="11"/>
  <c r="O86" i="11"/>
  <c r="L87" i="11"/>
  <c r="B87" i="11"/>
  <c r="E87" i="11"/>
  <c r="Q25" i="11"/>
  <c r="Q63" i="11"/>
  <c r="Q53" i="11"/>
  <c r="Q35" i="11"/>
  <c r="Q71" i="11"/>
  <c r="Q79" i="11"/>
  <c r="Q84" i="11"/>
  <c r="M87" i="11"/>
  <c r="G87" i="11"/>
  <c r="Q7" i="11"/>
  <c r="P84" i="11"/>
  <c r="Q69" i="11"/>
  <c r="Q23" i="11"/>
  <c r="H87" i="11"/>
  <c r="Q77" i="11"/>
  <c r="Q17" i="11"/>
</calcChain>
</file>

<file path=xl/sharedStrings.xml><?xml version="1.0" encoding="utf-8"?>
<sst xmlns="http://schemas.openxmlformats.org/spreadsheetml/2006/main" count="284" uniqueCount="83">
  <si>
    <t>Insurers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</si>
  <si>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</si>
  <si>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</si>
  <si>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</si>
  <si>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</si>
  <si>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</si>
  <si>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</si>
  <si>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</si>
  <si>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</si>
  <si>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Aviation </t>
  </si>
  <si>
    <t>Liability</t>
  </si>
  <si>
    <t>P.A.</t>
  </si>
  <si>
    <t>Grand Total</t>
  </si>
  <si>
    <t>Growth %</t>
  </si>
  <si>
    <t>Market %</t>
  </si>
  <si>
    <t>Accretion</t>
  </si>
  <si>
    <t>Previous year</t>
  </si>
  <si>
    <t>Tata-AIG</t>
  </si>
  <si>
    <t>Reliance General</t>
  </si>
  <si>
    <t>Bajaj Allianz</t>
  </si>
  <si>
    <t>Cholamandalam MS</t>
  </si>
  <si>
    <t xml:space="preserve">Future Generali </t>
  </si>
  <si>
    <t>Universal Sompo</t>
  </si>
  <si>
    <t xml:space="preserve">Bharti AXA </t>
  </si>
  <si>
    <t>SBI General</t>
  </si>
  <si>
    <t>Magma HDI</t>
  </si>
  <si>
    <t>Previous Year Sub Total</t>
  </si>
  <si>
    <t>% Growth</t>
  </si>
  <si>
    <t>New India</t>
  </si>
  <si>
    <t>United India</t>
  </si>
  <si>
    <t>Oriental</t>
  </si>
  <si>
    <t>Stand-alone Health Insurers</t>
  </si>
  <si>
    <t>Apollo Munich</t>
  </si>
  <si>
    <t>Max Bupa</t>
  </si>
  <si>
    <t>Religare</t>
  </si>
  <si>
    <t>Cigna TTK</t>
  </si>
  <si>
    <t>Previous Year</t>
  </si>
  <si>
    <t>Stand-alone Health sub Total</t>
  </si>
  <si>
    <t>Specialised Insurers</t>
  </si>
  <si>
    <t>ECGC (Export &amp; Credit)</t>
  </si>
  <si>
    <t>AIC (Crop)</t>
  </si>
  <si>
    <t>Specialised sub Total</t>
  </si>
  <si>
    <t>Industry Total</t>
  </si>
  <si>
    <t>% Market Share</t>
  </si>
  <si>
    <t>Previous Year Market Share</t>
  </si>
  <si>
    <t xml:space="preserve">Note:  Compiled by GI Council on the basis of data submitted by the Insurance companies   </t>
  </si>
  <si>
    <t>Credit Guarantee</t>
  </si>
  <si>
    <t>Crop Insurance</t>
  </si>
  <si>
    <t xml:space="preserve">Health </t>
  </si>
  <si>
    <t>Health-Retail</t>
  </si>
  <si>
    <t>Health-Group</t>
  </si>
  <si>
    <t>Health-Government schemes</t>
  </si>
  <si>
    <t xml:space="preserve">Overseas Medical </t>
  </si>
  <si>
    <t>All Other miscellaneous</t>
  </si>
  <si>
    <t>All Other Misc (Crop Insurance + Credit Guarantee+All other misc)</t>
  </si>
  <si>
    <t>Kotak Mahindra</t>
  </si>
  <si>
    <t>HDFC ERGO ($)</t>
  </si>
  <si>
    <t>ICICI -Lombard</t>
  </si>
  <si>
    <t>IFFCO -Tokio</t>
  </si>
  <si>
    <t>National</t>
  </si>
  <si>
    <t>Raheja QBE</t>
  </si>
  <si>
    <t>Royal sundaram</t>
  </si>
  <si>
    <t>Shriram General</t>
  </si>
  <si>
    <t>General Insurers</t>
  </si>
  <si>
    <t>Star Health</t>
  </si>
  <si>
    <t>General Insurers  Sub Total</t>
  </si>
  <si>
    <t>General Insurers Sub Total</t>
  </si>
  <si>
    <t>* Commenced operations in November 2017</t>
  </si>
  <si>
    <t># Commenced operations in October 2017</t>
  </si>
  <si>
    <t xml:space="preserve">Aditya Birla </t>
  </si>
  <si>
    <t>DHFL General *</t>
  </si>
  <si>
    <t>Go Digit #</t>
  </si>
  <si>
    <t>Acko General $$</t>
  </si>
  <si>
    <t xml:space="preserve">  $$ Commenced operations in December 2017</t>
  </si>
  <si>
    <t>Royal Sundaram</t>
  </si>
  <si>
    <t>** Commenced operations in March 2018</t>
  </si>
  <si>
    <t>Edelweiss**</t>
  </si>
  <si>
    <t>Liberty General</t>
  </si>
  <si>
    <t>Reliance Health ##</t>
  </si>
  <si>
    <t>## Commenced operations in December 2018</t>
  </si>
  <si>
    <t>GROSS DIRECT PREMIUM INCOME UNDERWRITTEN BY NON-LIFE INSURERS WITHIN INDIA  (SEGMENT WISE) : FOR THE PERIOD UP TO JUNE 2019 (PROVISIONAL &amp; UNAUDITED ) IN FY 2019-20 (Rs. In Crs.)</t>
  </si>
  <si>
    <t xml:space="preserve">Acko General </t>
  </si>
  <si>
    <t>GROSS DIRECT PREMIUM INCOME UNDERWRITTEN BY NON-LIFE INSURERS WITHIN INDIA  (SEGMENT WISE) : FOR THE PERIOD UP TO JUNE 2019 (PROVISIONAL &amp; UNAUDITED ) IN FY 2019-20  (Rs. In Crs.)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</si>
</sst>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66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66FF"/>
      <name val="Calibri"/>
      <family val="2"/>
      <scheme val="minor"/>
    </font>
    <font>
      <sz val="10"/>
      <name val="Arial"/>
      <family val="2"/>
    </font>
    <font>
      <b/>
      <sz val="12"/>
      <color theme="4"/>
      <name val="Calibri"/>
      <family val="2"/>
      <scheme val="minor"/>
    </font>
    <font>
      <sz val="12"/>
      <color rgb="FF0066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66F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9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36" applyNumberFormat="0" applyFill="0" applyAlignment="0" applyProtection="0"/>
    <xf numFmtId="0" fontId="22" fillId="0" borderId="37" applyNumberFormat="0" applyFill="0" applyAlignment="0" applyProtection="0"/>
    <xf numFmtId="0" fontId="23" fillId="0" borderId="38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39" applyNumberFormat="0" applyAlignment="0" applyProtection="0"/>
    <xf numFmtId="0" fontId="28" fillId="8" borderId="40" applyNumberFormat="0" applyAlignment="0" applyProtection="0"/>
    <xf numFmtId="0" fontId="29" fillId="8" borderId="39" applyNumberFormat="0" applyAlignment="0" applyProtection="0"/>
    <xf numFmtId="0" fontId="30" fillId="0" borderId="41" applyNumberFormat="0" applyFill="0" applyAlignment="0" applyProtection="0"/>
    <xf numFmtId="0" fontId="31" fillId="9" borderId="42" applyNumberFormat="0" applyAlignment="0" applyProtection="0"/>
    <xf numFmtId="0" fontId="16" fillId="0" borderId="0" applyNumberFormat="0" applyFill="0" applyBorder="0" applyAlignment="0" applyProtection="0"/>
    <xf numFmtId="0" fontId="1" fillId="10" borderId="43" applyNumberFormat="0" applyFont="0" applyAlignment="0" applyProtection="0"/>
    <xf numFmtId="0" fontId="32" fillId="0" borderId="0" applyNumberFormat="0" applyFill="0" applyBorder="0" applyAlignment="0" applyProtection="0"/>
    <xf numFmtId="0" fontId="2" fillId="0" borderId="44" applyNumberFormat="0" applyFill="0" applyAlignment="0" applyProtection="0"/>
    <xf numFmtId="0" fontId="3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34">
    <xf numFmtId="0" fontId="0" fillId="0" borderId="0" xfId="0"/>
    <xf numFmtId="0" fontId="0" fillId="2" borderId="0" xfId="0" applyFill="1"/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top" wrapText="1"/>
    </xf>
    <xf numFmtId="10" fontId="4" fillId="0" borderId="3" xfId="1" applyNumberFormat="1" applyFont="1" applyBorder="1" applyAlignment="1">
      <alignment horizontal="center" vertical="top" wrapText="1"/>
    </xf>
    <xf numFmtId="2" fontId="4" fillId="0" borderId="2" xfId="0" applyNumberFormat="1" applyFont="1" applyBorder="1" applyAlignment="1">
      <alignment horizontal="center" vertical="top" wrapText="1"/>
    </xf>
    <xf numFmtId="0" fontId="3" fillId="0" borderId="0" xfId="0" applyFont="1"/>
    <xf numFmtId="2" fontId="4" fillId="2" borderId="7" xfId="0" applyNumberFormat="1" applyFont="1" applyFill="1" applyBorder="1"/>
    <xf numFmtId="2" fontId="4" fillId="2" borderId="6" xfId="0" applyNumberFormat="1" applyFont="1" applyFill="1" applyBorder="1"/>
    <xf numFmtId="10" fontId="3" fillId="2" borderId="8" xfId="1" applyNumberFormat="1" applyFont="1" applyFill="1" applyBorder="1"/>
    <xf numFmtId="10" fontId="3" fillId="2" borderId="9" xfId="1" applyNumberFormat="1" applyFont="1" applyFill="1" applyBorder="1"/>
    <xf numFmtId="2" fontId="3" fillId="2" borderId="2" xfId="0" applyNumberFormat="1" applyFont="1" applyFill="1" applyBorder="1"/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2" fontId="4" fillId="2" borderId="6" xfId="0" applyNumberFormat="1" applyFont="1" applyFill="1" applyBorder="1" applyAlignment="1">
      <alignment wrapText="1"/>
    </xf>
    <xf numFmtId="2" fontId="4" fillId="2" borderId="2" xfId="0" applyNumberFormat="1" applyFont="1" applyFill="1" applyBorder="1"/>
    <xf numFmtId="10" fontId="3" fillId="2" borderId="2" xfId="1" applyNumberFormat="1" applyFont="1" applyFill="1" applyBorder="1"/>
    <xf numFmtId="10" fontId="3" fillId="2" borderId="3" xfId="1" applyNumberFormat="1" applyFont="1" applyFill="1" applyBorder="1"/>
    <xf numFmtId="2" fontId="0" fillId="2" borderId="0" xfId="0" applyNumberFormat="1" applyFill="1"/>
    <xf numFmtId="0" fontId="5" fillId="2" borderId="16" xfId="0" applyFont="1" applyFill="1" applyBorder="1" applyAlignment="1">
      <alignment horizontal="left" vertical="center"/>
    </xf>
    <xf numFmtId="0" fontId="2" fillId="2" borderId="0" xfId="0" applyFont="1" applyFill="1"/>
    <xf numFmtId="2" fontId="6" fillId="3" borderId="12" xfId="0" applyNumberFormat="1" applyFont="1" applyFill="1" applyBorder="1"/>
    <xf numFmtId="0" fontId="6" fillId="3" borderId="12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/>
    </xf>
    <xf numFmtId="2" fontId="4" fillId="2" borderId="22" xfId="0" applyNumberFormat="1" applyFont="1" applyFill="1" applyBorder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2" xfId="0" applyFont="1" applyFill="1" applyBorder="1" applyAlignment="1">
      <alignment horizontal="left" vertical="center"/>
    </xf>
    <xf numFmtId="10" fontId="9" fillId="2" borderId="2" xfId="1" applyNumberFormat="1" applyFont="1" applyFill="1" applyBorder="1" applyAlignment="1">
      <alignment horizontal="right" vertical="center"/>
    </xf>
    <xf numFmtId="10" fontId="9" fillId="2" borderId="3" xfId="1" applyNumberFormat="1" applyFont="1" applyFill="1" applyBorder="1"/>
    <xf numFmtId="2" fontId="9" fillId="2" borderId="2" xfId="0" applyNumberFormat="1" applyFont="1" applyFill="1" applyBorder="1"/>
    <xf numFmtId="0" fontId="10" fillId="0" borderId="23" xfId="0" applyFont="1" applyBorder="1" applyAlignment="1">
      <alignment horizontal="left" vertical="center"/>
    </xf>
    <xf numFmtId="2" fontId="10" fillId="0" borderId="8" xfId="0" applyNumberFormat="1" applyFont="1" applyBorder="1"/>
    <xf numFmtId="10" fontId="3" fillId="0" borderId="8" xfId="1" applyNumberFormat="1" applyFont="1" applyBorder="1"/>
    <xf numFmtId="10" fontId="3" fillId="0" borderId="24" xfId="1" applyNumberFormat="1" applyFont="1" applyBorder="1"/>
    <xf numFmtId="2" fontId="3" fillId="0" borderId="2" xfId="0" applyNumberFormat="1" applyFont="1" applyBorder="1"/>
    <xf numFmtId="0" fontId="6" fillId="3" borderId="25" xfId="0" applyFont="1" applyFill="1" applyBorder="1" applyAlignment="1">
      <alignment horizontal="left" vertical="center"/>
    </xf>
    <xf numFmtId="10" fontId="6" fillId="3" borderId="11" xfId="1" applyNumberFormat="1" applyFont="1" applyFill="1" applyBorder="1"/>
    <xf numFmtId="10" fontId="6" fillId="3" borderId="26" xfId="1" applyNumberFormat="1" applyFont="1" applyFill="1" applyBorder="1"/>
    <xf numFmtId="2" fontId="6" fillId="3" borderId="2" xfId="0" applyNumberFormat="1" applyFont="1" applyFill="1" applyBorder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3" borderId="0" xfId="0" applyFont="1" applyFill="1"/>
    <xf numFmtId="0" fontId="10" fillId="0" borderId="12" xfId="0" applyFont="1" applyBorder="1" applyAlignment="1">
      <alignment horizontal="left" vertical="center"/>
    </xf>
    <xf numFmtId="164" fontId="10" fillId="0" borderId="6" xfId="1" applyNumberFormat="1" applyFont="1" applyBorder="1"/>
    <xf numFmtId="10" fontId="3" fillId="0" borderId="6" xfId="1" applyNumberFormat="1" applyFont="1" applyBorder="1"/>
    <xf numFmtId="10" fontId="3" fillId="0" borderId="27" xfId="1" applyNumberFormat="1" applyFont="1" applyBorder="1"/>
    <xf numFmtId="2" fontId="7" fillId="0" borderId="0" xfId="0" applyNumberFormat="1" applyFont="1"/>
    <xf numFmtId="10" fontId="3" fillId="0" borderId="0" xfId="1" applyNumberFormat="1" applyFont="1"/>
    <xf numFmtId="10" fontId="3" fillId="2" borderId="7" xfId="1" applyNumberFormat="1" applyFont="1" applyFill="1" applyBorder="1"/>
    <xf numFmtId="2" fontId="6" fillId="3" borderId="20" xfId="0" applyNumberFormat="1" applyFont="1" applyFill="1" applyBorder="1"/>
    <xf numFmtId="2" fontId="6" fillId="3" borderId="10" xfId="0" applyNumberFormat="1" applyFont="1" applyFill="1" applyBorder="1"/>
    <xf numFmtId="2" fontId="11" fillId="3" borderId="2" xfId="0" applyNumberFormat="1" applyFont="1" applyFill="1" applyBorder="1"/>
    <xf numFmtId="2" fontId="9" fillId="2" borderId="2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10" fillId="0" borderId="12" xfId="0" applyFont="1" applyBorder="1"/>
    <xf numFmtId="2" fontId="10" fillId="0" borderId="6" xfId="0" applyNumberFormat="1" applyFont="1" applyBorder="1"/>
    <xf numFmtId="2" fontId="9" fillId="0" borderId="2" xfId="0" applyNumberFormat="1" applyFont="1" applyBorder="1"/>
    <xf numFmtId="2" fontId="8" fillId="3" borderId="11" xfId="0" applyNumberFormat="1" applyFont="1" applyFill="1" applyBorder="1"/>
    <xf numFmtId="10" fontId="14" fillId="3" borderId="11" xfId="1" applyNumberFormat="1" applyFont="1" applyFill="1" applyBorder="1"/>
    <xf numFmtId="10" fontId="14" fillId="3" borderId="26" xfId="1" applyNumberFormat="1" applyFont="1" applyFill="1" applyBorder="1"/>
    <xf numFmtId="2" fontId="14" fillId="3" borderId="2" xfId="0" applyNumberFormat="1" applyFont="1" applyFill="1" applyBorder="1"/>
    <xf numFmtId="10" fontId="10" fillId="0" borderId="6" xfId="1" applyNumberFormat="1" applyFont="1" applyBorder="1"/>
    <xf numFmtId="2" fontId="6" fillId="3" borderId="11" xfId="0" applyNumberFormat="1" applyFont="1" applyFill="1" applyBorder="1"/>
    <xf numFmtId="10" fontId="11" fillId="3" borderId="11" xfId="1" applyNumberFormat="1" applyFont="1" applyFill="1" applyBorder="1"/>
    <xf numFmtId="10" fontId="11" fillId="3" borderId="26" xfId="1" applyNumberFormat="1" applyFont="1" applyFill="1" applyBorder="1"/>
    <xf numFmtId="0" fontId="3" fillId="0" borderId="12" xfId="0" applyFont="1" applyBorder="1"/>
    <xf numFmtId="2" fontId="3" fillId="0" borderId="6" xfId="0" applyNumberFormat="1" applyFont="1" applyBorder="1"/>
    <xf numFmtId="0" fontId="6" fillId="3" borderId="30" xfId="0" applyFont="1" applyFill="1" applyBorder="1" applyAlignment="1">
      <alignment horizontal="left" vertical="center"/>
    </xf>
    <xf numFmtId="2" fontId="6" fillId="3" borderId="22" xfId="0" applyNumberFormat="1" applyFont="1" applyFill="1" applyBorder="1"/>
    <xf numFmtId="10" fontId="14" fillId="3" borderId="22" xfId="1" applyNumberFormat="1" applyFont="1" applyFill="1" applyBorder="1"/>
    <xf numFmtId="10" fontId="14" fillId="3" borderId="31" xfId="1" applyNumberFormat="1" applyFont="1" applyFill="1" applyBorder="1"/>
    <xf numFmtId="0" fontId="11" fillId="3" borderId="2" xfId="0" applyFont="1" applyFill="1" applyBorder="1"/>
    <xf numFmtId="0" fontId="3" fillId="0" borderId="18" xfId="0" applyFont="1" applyBorder="1" applyAlignment="1">
      <alignment horizontal="left" vertical="center"/>
    </xf>
    <xf numFmtId="164" fontId="3" fillId="0" borderId="2" xfId="1" applyNumberFormat="1" applyFont="1" applyBorder="1"/>
    <xf numFmtId="10" fontId="3" fillId="0" borderId="2" xfId="1" applyNumberFormat="1" applyFont="1" applyBorder="1"/>
    <xf numFmtId="0" fontId="3" fillId="0" borderId="2" xfId="0" applyFont="1" applyBorder="1"/>
    <xf numFmtId="10" fontId="3" fillId="0" borderId="3" xfId="1" applyNumberFormat="1" applyFont="1" applyBorder="1"/>
    <xf numFmtId="0" fontId="3" fillId="0" borderId="18" xfId="0" applyFont="1" applyBorder="1"/>
    <xf numFmtId="0" fontId="6" fillId="3" borderId="18" xfId="0" applyFont="1" applyFill="1" applyBorder="1" applyAlignment="1">
      <alignment horizontal="left" vertical="center"/>
    </xf>
    <xf numFmtId="164" fontId="6" fillId="3" borderId="2" xfId="1" applyNumberFormat="1" applyFont="1" applyFill="1" applyBorder="1"/>
    <xf numFmtId="164" fontId="6" fillId="3" borderId="18" xfId="1" applyNumberFormat="1" applyFont="1" applyFill="1" applyBorder="1"/>
    <xf numFmtId="10" fontId="14" fillId="3" borderId="3" xfId="1" applyNumberFormat="1" applyFont="1" applyFill="1" applyBorder="1"/>
    <xf numFmtId="0" fontId="7" fillId="0" borderId="0" xfId="0" applyFont="1"/>
    <xf numFmtId="0" fontId="15" fillId="0" borderId="0" xfId="0" applyFont="1"/>
    <xf numFmtId="0" fontId="0" fillId="0" borderId="2" xfId="0" applyBorder="1"/>
    <xf numFmtId="0" fontId="2" fillId="2" borderId="2" xfId="0" applyFont="1" applyFill="1" applyBorder="1"/>
    <xf numFmtId="0" fontId="6" fillId="3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/>
    <xf numFmtId="2" fontId="5" fillId="2" borderId="2" xfId="2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0" fontId="0" fillId="0" borderId="2" xfId="0" applyNumberFormat="1" applyBorder="1"/>
    <xf numFmtId="0" fontId="3" fillId="0" borderId="4" xfId="0" applyFont="1" applyBorder="1"/>
    <xf numFmtId="0" fontId="3" fillId="0" borderId="5" xfId="0" applyFont="1" applyBorder="1" applyAlignment="1">
      <alignment wrapText="1"/>
    </xf>
    <xf numFmtId="2" fontId="3" fillId="0" borderId="2" xfId="0" applyNumberFormat="1" applyFont="1" applyBorder="1" applyAlignment="1">
      <alignment vertical="center" wrapText="1"/>
    </xf>
    <xf numFmtId="2" fontId="0" fillId="0" borderId="2" xfId="0" applyNumberFormat="1" applyBorder="1"/>
    <xf numFmtId="10" fontId="18" fillId="0" borderId="2" xfId="0" applyNumberFormat="1" applyFont="1" applyBorder="1"/>
    <xf numFmtId="10" fontId="17" fillId="0" borderId="2" xfId="0" applyNumberFormat="1" applyFont="1" applyBorder="1"/>
    <xf numFmtId="0" fontId="9" fillId="0" borderId="2" xfId="0" applyFont="1" applyBorder="1"/>
    <xf numFmtId="2" fontId="18" fillId="0" borderId="2" xfId="0" applyNumberFormat="1" applyFont="1" applyBorder="1"/>
    <xf numFmtId="0" fontId="6" fillId="2" borderId="12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2" fontId="17" fillId="0" borderId="22" xfId="0" applyNumberFormat="1" applyFont="1" applyBorder="1"/>
    <xf numFmtId="2" fontId="7" fillId="3" borderId="20" xfId="0" applyNumberFormat="1" applyFont="1" applyFill="1" applyBorder="1" applyAlignment="1">
      <alignment wrapText="1"/>
    </xf>
    <xf numFmtId="2" fontId="4" fillId="2" borderId="11" xfId="0" applyNumberFormat="1" applyFont="1" applyFill="1" applyBorder="1"/>
    <xf numFmtId="10" fontId="13" fillId="2" borderId="28" xfId="0" applyNumberFormat="1" applyFont="1" applyFill="1" applyBorder="1" applyAlignment="1">
      <alignment vertical="center"/>
    </xf>
    <xf numFmtId="10" fontId="10" fillId="0" borderId="6" xfId="0" applyNumberFormat="1" applyFont="1" applyBorder="1"/>
    <xf numFmtId="2" fontId="7" fillId="3" borderId="12" xfId="0" applyNumberFormat="1" applyFont="1" applyFill="1" applyBorder="1" applyAlignment="1">
      <alignment wrapText="1"/>
    </xf>
    <xf numFmtId="2" fontId="0" fillId="3" borderId="2" xfId="0" applyNumberFormat="1" applyFill="1" applyBorder="1"/>
    <xf numFmtId="2" fontId="17" fillId="3" borderId="2" xfId="0" applyNumberFormat="1" applyFont="1" applyFill="1" applyBorder="1"/>
    <xf numFmtId="10" fontId="0" fillId="3" borderId="2" xfId="0" applyNumberFormat="1" applyFill="1" applyBorder="1"/>
    <xf numFmtId="2" fontId="18" fillId="3" borderId="2" xfId="0" applyNumberFormat="1" applyFont="1" applyFill="1" applyBorder="1"/>
    <xf numFmtId="0" fontId="6" fillId="3" borderId="3" xfId="0" applyFont="1" applyFill="1" applyBorder="1" applyAlignment="1">
      <alignment horizontal="left" vertical="center"/>
    </xf>
    <xf numFmtId="2" fontId="2" fillId="0" borderId="11" xfId="0" applyNumberFormat="1" applyFont="1" applyBorder="1"/>
    <xf numFmtId="0" fontId="0" fillId="0" borderId="32" xfId="0" applyBorder="1"/>
    <xf numFmtId="2" fontId="2" fillId="0" borderId="6" xfId="0" applyNumberFormat="1" applyFont="1" applyBorder="1"/>
    <xf numFmtId="10" fontId="18" fillId="0" borderId="6" xfId="0" applyNumberFormat="1" applyFont="1" applyBorder="1"/>
    <xf numFmtId="10" fontId="18" fillId="0" borderId="17" xfId="0" applyNumberFormat="1" applyFont="1" applyBorder="1"/>
    <xf numFmtId="2" fontId="0" fillId="3" borderId="12" xfId="0" applyNumberFormat="1" applyFill="1" applyBorder="1"/>
    <xf numFmtId="10" fontId="18" fillId="3" borderId="11" xfId="0" applyNumberFormat="1" applyFont="1" applyFill="1" applyBorder="1"/>
    <xf numFmtId="10" fontId="18" fillId="3" borderId="17" xfId="0" applyNumberFormat="1" applyFont="1" applyFill="1" applyBorder="1"/>
    <xf numFmtId="10" fontId="18" fillId="3" borderId="6" xfId="0" applyNumberFormat="1" applyFont="1" applyFill="1" applyBorder="1"/>
    <xf numFmtId="10" fontId="18" fillId="0" borderId="22" xfId="0" applyNumberFormat="1" applyFont="1" applyBorder="1"/>
    <xf numFmtId="2" fontId="2" fillId="0" borderId="34" xfId="0" applyNumberFormat="1" applyFont="1" applyBorder="1"/>
    <xf numFmtId="10" fontId="18" fillId="0" borderId="34" xfId="0" applyNumberFormat="1" applyFont="1" applyBorder="1"/>
    <xf numFmtId="0" fontId="4" fillId="0" borderId="35" xfId="0" applyFont="1" applyBorder="1" applyAlignment="1">
      <alignment horizontal="center" vertical="center" wrapText="1"/>
    </xf>
    <xf numFmtId="10" fontId="18" fillId="2" borderId="6" xfId="0" applyNumberFormat="1" applyFont="1" applyFill="1" applyBorder="1"/>
    <xf numFmtId="10" fontId="18" fillId="2" borderId="19" xfId="0" applyNumberFormat="1" applyFont="1" applyFill="1" applyBorder="1"/>
    <xf numFmtId="2" fontId="18" fillId="2" borderId="15" xfId="0" applyNumberFormat="1" applyFont="1" applyFill="1" applyBorder="1"/>
    <xf numFmtId="2" fontId="18" fillId="2" borderId="2" xfId="0" applyNumberFormat="1" applyFont="1" applyFill="1" applyBorder="1"/>
    <xf numFmtId="10" fontId="18" fillId="2" borderId="11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4" fillId="2" borderId="27" xfId="0" applyNumberFormat="1" applyFont="1" applyFill="1" applyBorder="1" applyAlignment="1">
      <alignment wrapText="1"/>
    </xf>
    <xf numFmtId="0" fontId="35" fillId="0" borderId="0" xfId="0" applyFont="1"/>
    <xf numFmtId="0" fontId="36" fillId="0" borderId="2" xfId="0" applyFont="1" applyBorder="1" applyAlignment="1">
      <alignment horizontal="center" vertical="top" wrapText="1"/>
    </xf>
    <xf numFmtId="0" fontId="36" fillId="0" borderId="20" xfId="0" applyFont="1" applyBorder="1" applyAlignment="1">
      <alignment horizontal="center" vertical="center" wrapText="1"/>
    </xf>
    <xf numFmtId="10" fontId="36" fillId="0" borderId="20" xfId="0" applyNumberFormat="1" applyFont="1" applyBorder="1" applyAlignment="1">
      <alignment horizontal="center" vertical="top" wrapText="1"/>
    </xf>
    <xf numFmtId="10" fontId="36" fillId="0" borderId="20" xfId="1" applyNumberFormat="1" applyFont="1" applyBorder="1" applyAlignment="1">
      <alignment horizontal="center" vertical="top" wrapText="1"/>
    </xf>
    <xf numFmtId="2" fontId="36" fillId="0" borderId="20" xfId="0" applyNumberFormat="1" applyFont="1" applyBorder="1" applyAlignment="1">
      <alignment horizontal="center" vertical="top" wrapText="1"/>
    </xf>
    <xf numFmtId="0" fontId="34" fillId="0" borderId="2" xfId="0" applyFont="1" applyBorder="1"/>
    <xf numFmtId="0" fontId="35" fillId="0" borderId="2" xfId="0" applyFont="1" applyBorder="1"/>
    <xf numFmtId="0" fontId="37" fillId="2" borderId="2" xfId="0" applyFont="1" applyFill="1" applyBorder="1" applyAlignment="1">
      <alignment horizontal="left" vertical="center"/>
    </xf>
    <xf numFmtId="2" fontId="38" fillId="0" borderId="32" xfId="0" applyNumberFormat="1" applyFont="1" applyBorder="1"/>
    <xf numFmtId="10" fontId="39" fillId="0" borderId="2" xfId="0" applyNumberFormat="1" applyFont="1" applyBorder="1"/>
    <xf numFmtId="2" fontId="39" fillId="0" borderId="2" xfId="0" applyNumberFormat="1" applyFont="1" applyBorder="1"/>
    <xf numFmtId="2" fontId="38" fillId="0" borderId="11" xfId="0" applyNumberFormat="1" applyFont="1" applyBorder="1"/>
    <xf numFmtId="0" fontId="40" fillId="3" borderId="3" xfId="0" applyFont="1" applyFill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2" fontId="42" fillId="0" borderId="22" xfId="0" applyNumberFormat="1" applyFont="1" applyBorder="1"/>
    <xf numFmtId="0" fontId="40" fillId="3" borderId="2" xfId="0" applyFont="1" applyFill="1" applyBorder="1" applyAlignment="1">
      <alignment horizontal="left" vertical="center"/>
    </xf>
    <xf numFmtId="10" fontId="35" fillId="0" borderId="2" xfId="0" applyNumberFormat="1" applyFont="1" applyBorder="1"/>
    <xf numFmtId="2" fontId="35" fillId="0" borderId="2" xfId="0" applyNumberFormat="1" applyFont="1" applyBorder="1"/>
    <xf numFmtId="10" fontId="42" fillId="0" borderId="2" xfId="0" applyNumberFormat="1" applyFont="1" applyBorder="1"/>
    <xf numFmtId="0" fontId="41" fillId="0" borderId="2" xfId="0" applyFont="1" applyBorder="1"/>
    <xf numFmtId="0" fontId="42" fillId="0" borderId="22" xfId="0" applyFont="1" applyBorder="1"/>
    <xf numFmtId="0" fontId="45" fillId="0" borderId="2" xfId="0" applyFont="1" applyBorder="1"/>
    <xf numFmtId="0" fontId="34" fillId="0" borderId="2" xfId="0" applyFont="1" applyBorder="1" applyAlignment="1">
      <alignment horizontal="left" vertical="center"/>
    </xf>
    <xf numFmtId="0" fontId="46" fillId="0" borderId="0" xfId="0" applyFont="1"/>
    <xf numFmtId="0" fontId="19" fillId="2" borderId="2" xfId="0" applyFont="1" applyFill="1" applyBorder="1" applyAlignment="1">
      <alignment horizontal="left" vertical="center"/>
    </xf>
    <xf numFmtId="0" fontId="6" fillId="3" borderId="45" xfId="0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0" fontId="18" fillId="3" borderId="21" xfId="0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8" fillId="3" borderId="45" xfId="0" applyFont="1" applyFill="1" applyBorder="1" applyAlignment="1">
      <alignment vertical="center"/>
    </xf>
    <xf numFmtId="10" fontId="13" fillId="2" borderId="2" xfId="1" applyNumberFormat="1" applyFont="1" applyFill="1" applyBorder="1"/>
    <xf numFmtId="0" fontId="2" fillId="0" borderId="0" xfId="0" applyFont="1"/>
    <xf numFmtId="2" fontId="0" fillId="3" borderId="6" xfId="0" applyNumberFormat="1" applyFill="1" applyBorder="1"/>
    <xf numFmtId="2" fontId="35" fillId="3" borderId="20" xfId="0" applyNumberFormat="1" applyFont="1" applyFill="1" applyBorder="1"/>
    <xf numFmtId="2" fontId="39" fillId="3" borderId="2" xfId="0" applyNumberFormat="1" applyFont="1" applyFill="1" applyBorder="1"/>
    <xf numFmtId="2" fontId="39" fillId="2" borderId="2" xfId="0" applyNumberFormat="1" applyFont="1" applyFill="1" applyBorder="1"/>
    <xf numFmtId="0" fontId="35" fillId="2" borderId="0" xfId="0" applyFont="1" applyFill="1"/>
    <xf numFmtId="2" fontId="18" fillId="3" borderId="22" xfId="0" applyNumberFormat="1" applyFont="1" applyFill="1" applyBorder="1"/>
    <xf numFmtId="10" fontId="18" fillId="3" borderId="34" xfId="0" applyNumberFormat="1" applyFont="1" applyFill="1" applyBorder="1"/>
    <xf numFmtId="0" fontId="19" fillId="2" borderId="3" xfId="0" applyFont="1" applyFill="1" applyBorder="1" applyAlignment="1">
      <alignment horizontal="left" vertical="center"/>
    </xf>
    <xf numFmtId="2" fontId="18" fillId="3" borderId="19" xfId="0" applyNumberFormat="1" applyFont="1" applyFill="1" applyBorder="1"/>
    <xf numFmtId="2" fontId="18" fillId="3" borderId="32" xfId="0" applyNumberFormat="1" applyFont="1" applyFill="1" applyBorder="1"/>
    <xf numFmtId="0" fontId="19" fillId="2" borderId="0" xfId="0" applyFont="1" applyFill="1" applyAlignment="1">
      <alignment horizontal="left" vertical="center"/>
    </xf>
    <xf numFmtId="0" fontId="2" fillId="2" borderId="13" xfId="0" applyFont="1" applyFill="1" applyBorder="1"/>
    <xf numFmtId="10" fontId="18" fillId="3" borderId="21" xfId="1" applyNumberFormat="1" applyFont="1" applyFill="1" applyBorder="1" applyAlignment="1">
      <alignment vertical="center"/>
    </xf>
    <xf numFmtId="10" fontId="18" fillId="3" borderId="45" xfId="1" applyNumberFormat="1" applyFont="1" applyFill="1" applyBorder="1" applyAlignment="1">
      <alignment vertical="center"/>
    </xf>
    <xf numFmtId="10" fontId="9" fillId="2" borderId="13" xfId="1" applyNumberFormat="1" applyFont="1" applyFill="1" applyBorder="1" applyAlignment="1">
      <alignment horizontal="right" vertical="center"/>
    </xf>
    <xf numFmtId="2" fontId="17" fillId="0" borderId="7" xfId="0" applyNumberFormat="1" applyFont="1" applyBorder="1"/>
    <xf numFmtId="10" fontId="18" fillId="3" borderId="7" xfId="0" applyNumberFormat="1" applyFont="1" applyFill="1" applyBorder="1"/>
    <xf numFmtId="10" fontId="18" fillId="0" borderId="7" xfId="0" applyNumberFormat="1" applyFont="1" applyBorder="1"/>
    <xf numFmtId="2" fontId="0" fillId="3" borderId="17" xfId="0" applyNumberFormat="1" applyFill="1" applyBorder="1"/>
    <xf numFmtId="2" fontId="2" fillId="0" borderId="17" xfId="0" applyNumberFormat="1" applyFont="1" applyBorder="1"/>
    <xf numFmtId="10" fontId="18" fillId="2" borderId="22" xfId="0" applyNumberFormat="1" applyFont="1" applyFill="1" applyBorder="1"/>
    <xf numFmtId="10" fontId="18" fillId="2" borderId="34" xfId="0" applyNumberFormat="1" applyFont="1" applyFill="1" applyBorder="1"/>
    <xf numFmtId="2" fontId="38" fillId="0" borderId="34" xfId="0" applyNumberFormat="1" applyFont="1" applyBorder="1"/>
    <xf numFmtId="10" fontId="39" fillId="0" borderId="34" xfId="0" applyNumberFormat="1" applyFont="1" applyBorder="1"/>
    <xf numFmtId="10" fontId="39" fillId="0" borderId="32" xfId="0" applyNumberFormat="1" applyFont="1" applyBorder="1"/>
    <xf numFmtId="2" fontId="35" fillId="3" borderId="12" xfId="0" applyNumberFormat="1" applyFont="1" applyFill="1" applyBorder="1"/>
    <xf numFmtId="10" fontId="39" fillId="3" borderId="11" xfId="0" applyNumberFormat="1" applyFont="1" applyFill="1" applyBorder="1"/>
    <xf numFmtId="10" fontId="39" fillId="0" borderId="7" xfId="0" applyNumberFormat="1" applyFont="1" applyBorder="1"/>
    <xf numFmtId="10" fontId="39" fillId="3" borderId="17" xfId="0" applyNumberFormat="1" applyFont="1" applyFill="1" applyBorder="1"/>
    <xf numFmtId="10" fontId="39" fillId="0" borderId="6" xfId="0" applyNumberFormat="1" applyFont="1" applyBorder="1"/>
    <xf numFmtId="2" fontId="38" fillId="0" borderId="6" xfId="0" applyNumberFormat="1" applyFont="1" applyBorder="1"/>
    <xf numFmtId="2" fontId="35" fillId="3" borderId="35" xfId="0" applyNumberFormat="1" applyFont="1" applyFill="1" applyBorder="1"/>
    <xf numFmtId="2" fontId="38" fillId="0" borderId="17" xfId="0" applyNumberFormat="1" applyFont="1" applyBorder="1"/>
    <xf numFmtId="10" fontId="39" fillId="0" borderId="17" xfId="0" applyNumberFormat="1" applyFont="1" applyBorder="1"/>
    <xf numFmtId="10" fontId="39" fillId="3" borderId="6" xfId="0" applyNumberFormat="1" applyFont="1" applyFill="1" applyBorder="1"/>
    <xf numFmtId="2" fontId="39" fillId="0" borderId="34" xfId="0" applyNumberFormat="1" applyFont="1" applyBorder="1"/>
    <xf numFmtId="2" fontId="39" fillId="0" borderId="22" xfId="0" applyNumberFormat="1" applyFont="1" applyBorder="1"/>
    <xf numFmtId="2" fontId="39" fillId="3" borderId="6" xfId="0" applyNumberFormat="1" applyFont="1" applyFill="1" applyBorder="1"/>
    <xf numFmtId="10" fontId="39" fillId="0" borderId="22" xfId="0" applyNumberFormat="1" applyFont="1" applyBorder="1"/>
    <xf numFmtId="2" fontId="35" fillId="3" borderId="46" xfId="0" applyNumberFormat="1" applyFont="1" applyFill="1" applyBorder="1"/>
    <xf numFmtId="10" fontId="39" fillId="3" borderId="34" xfId="0" applyNumberFormat="1" applyFont="1" applyFill="1" applyBorder="1"/>
    <xf numFmtId="2" fontId="39" fillId="3" borderId="34" xfId="0" applyNumberFormat="1" applyFont="1" applyFill="1" applyBorder="1"/>
    <xf numFmtId="2" fontId="39" fillId="0" borderId="6" xfId="0" applyNumberFormat="1" applyFont="1" applyBorder="1"/>
    <xf numFmtId="2" fontId="38" fillId="0" borderId="12" xfId="0" applyNumberFormat="1" applyFont="1" applyBorder="1"/>
    <xf numFmtId="2" fontId="39" fillId="0" borderId="19" xfId="0" applyNumberFormat="1" applyFont="1" applyBorder="1"/>
    <xf numFmtId="2" fontId="39" fillId="3" borderId="11" xfId="0" applyNumberFormat="1" applyFont="1" applyFill="1" applyBorder="1"/>
    <xf numFmtId="10" fontId="39" fillId="0" borderId="11" xfId="0" applyNumberFormat="1" applyFont="1" applyBorder="1"/>
    <xf numFmtId="2" fontId="39" fillId="0" borderId="11" xfId="0" applyNumberFormat="1" applyFont="1" applyBorder="1"/>
    <xf numFmtId="2" fontId="35" fillId="3" borderId="29" xfId="0" applyNumberFormat="1" applyFont="1" applyFill="1" applyBorder="1"/>
    <xf numFmtId="10" fontId="39" fillId="3" borderId="8" xfId="0" applyNumberFormat="1" applyFont="1" applyFill="1" applyBorder="1"/>
    <xf numFmtId="2" fontId="39" fillId="3" borderId="17" xfId="0" applyNumberFormat="1" applyFont="1" applyFill="1" applyBorder="1"/>
    <xf numFmtId="10" fontId="43" fillId="3" borderId="6" xfId="0" applyNumberFormat="1" applyFont="1" applyFill="1" applyBorder="1"/>
    <xf numFmtId="2" fontId="43" fillId="3" borderId="6" xfId="0" applyNumberFormat="1" applyFont="1" applyFill="1" applyBorder="1"/>
    <xf numFmtId="2" fontId="2" fillId="0" borderId="8" xfId="0" applyNumberFormat="1" applyFont="1" applyBorder="1"/>
    <xf numFmtId="10" fontId="18" fillId="0" borderId="8" xfId="0" applyNumberFormat="1" applyFont="1" applyBorder="1"/>
    <xf numFmtId="2" fontId="18" fillId="0" borderId="8" xfId="0" applyNumberFormat="1" applyFont="1" applyBorder="1"/>
    <xf numFmtId="2" fontId="39" fillId="3" borderId="19" xfId="0" applyNumberFormat="1" applyFont="1" applyFill="1" applyBorder="1"/>
    <xf numFmtId="10" fontId="18" fillId="0" borderId="11" xfId="0" applyNumberFormat="1" applyFont="1" applyBorder="1"/>
    <xf numFmtId="2" fontId="18" fillId="0" borderId="11" xfId="0" applyNumberFormat="1" applyFont="1" applyBorder="1"/>
    <xf numFmtId="2" fontId="43" fillId="3" borderId="19" xfId="0" applyNumberFormat="1" applyFont="1" applyFill="1" applyBorder="1"/>
    <xf numFmtId="2" fontId="2" fillId="3" borderId="12" xfId="0" applyNumberFormat="1" applyFont="1" applyFill="1" applyBorder="1"/>
    <xf numFmtId="2" fontId="39" fillId="0" borderId="17" xfId="0" applyNumberFormat="1" applyFont="1" applyBorder="1"/>
    <xf numFmtId="0" fontId="42" fillId="0" borderId="7" xfId="0" applyFont="1" applyBorder="1"/>
    <xf numFmtId="10" fontId="35" fillId="3" borderId="8" xfId="0" applyNumberFormat="1" applyFont="1" applyFill="1" applyBorder="1"/>
    <xf numFmtId="10" fontId="35" fillId="3" borderId="17" xfId="0" applyNumberFormat="1" applyFont="1" applyFill="1" applyBorder="1"/>
    <xf numFmtId="2" fontId="35" fillId="3" borderId="8" xfId="0" applyNumberFormat="1" applyFont="1" applyFill="1" applyBorder="1"/>
    <xf numFmtId="2" fontId="19" fillId="2" borderId="45" xfId="0" applyNumberFormat="1" applyFont="1" applyFill="1" applyBorder="1"/>
    <xf numFmtId="10" fontId="9" fillId="2" borderId="45" xfId="1" applyNumberFormat="1" applyFont="1" applyFill="1" applyBorder="1" applyAlignment="1">
      <alignment vertical="center"/>
    </xf>
    <xf numFmtId="10" fontId="18" fillId="2" borderId="21" xfId="1" applyNumberFormat="1" applyFont="1" applyFill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10" fontId="18" fillId="2" borderId="45" xfId="1" applyNumberFormat="1" applyFont="1" applyFill="1" applyBorder="1" applyAlignment="1">
      <alignment vertical="center"/>
    </xf>
    <xf numFmtId="10" fontId="47" fillId="2" borderId="45" xfId="1" applyNumberFormat="1" applyFont="1" applyFill="1" applyBorder="1" applyAlignment="1">
      <alignment vertical="center"/>
    </xf>
    <xf numFmtId="0" fontId="7" fillId="3" borderId="2" xfId="0" applyFont="1" applyFill="1" applyBorder="1"/>
    <xf numFmtId="0" fontId="3" fillId="0" borderId="5" xfId="0" applyFont="1" applyBorder="1"/>
    <xf numFmtId="10" fontId="3" fillId="3" borderId="20" xfId="0" applyNumberFormat="1" applyFont="1" applyFill="1" applyBorder="1" applyAlignment="1">
      <alignment vertical="center" wrapText="1"/>
    </xf>
    <xf numFmtId="2" fontId="3" fillId="3" borderId="15" xfId="0" applyNumberFormat="1" applyFont="1" applyFill="1" applyBorder="1" applyAlignment="1">
      <alignment vertical="center" wrapText="1"/>
    </xf>
    <xf numFmtId="10" fontId="3" fillId="3" borderId="48" xfId="1" applyNumberFormat="1" applyFont="1" applyFill="1" applyBorder="1" applyAlignment="1">
      <alignment vertical="center" wrapText="1"/>
    </xf>
    <xf numFmtId="0" fontId="3" fillId="0" borderId="34" xfId="0" applyFont="1" applyBorder="1" applyAlignment="1">
      <alignment wrapText="1"/>
    </xf>
    <xf numFmtId="0" fontId="3" fillId="0" borderId="49" xfId="0" applyFont="1" applyBorder="1" applyAlignment="1">
      <alignment wrapText="1"/>
    </xf>
    <xf numFmtId="0" fontId="3" fillId="0" borderId="49" xfId="0" applyFont="1" applyBorder="1"/>
    <xf numFmtId="0" fontId="3" fillId="0" borderId="34" xfId="0" applyFont="1" applyBorder="1"/>
    <xf numFmtId="10" fontId="3" fillId="0" borderId="49" xfId="0" applyNumberFormat="1" applyFont="1" applyBorder="1" applyAlignment="1">
      <alignment vertical="center" wrapText="1"/>
    </xf>
    <xf numFmtId="10" fontId="3" fillId="0" borderId="34" xfId="1" applyNumberFormat="1" applyFont="1" applyBorder="1" applyAlignment="1">
      <alignment vertical="center" wrapText="1"/>
    </xf>
    <xf numFmtId="2" fontId="7" fillId="3" borderId="10" xfId="0" applyNumberFormat="1" applyFont="1" applyFill="1" applyBorder="1" applyAlignment="1">
      <alignment wrapText="1"/>
    </xf>
    <xf numFmtId="2" fontId="7" fillId="3" borderId="8" xfId="0" applyNumberFormat="1" applyFont="1" applyFill="1" applyBorder="1"/>
    <xf numFmtId="10" fontId="35" fillId="3" borderId="2" xfId="1" applyNumberFormat="1" applyFont="1" applyFill="1" applyBorder="1"/>
    <xf numFmtId="10" fontId="35" fillId="3" borderId="2" xfId="0" applyNumberFormat="1" applyFont="1" applyFill="1" applyBorder="1"/>
    <xf numFmtId="2" fontId="35" fillId="3" borderId="2" xfId="0" applyNumberFormat="1" applyFont="1" applyFill="1" applyBorder="1"/>
    <xf numFmtId="0" fontId="42" fillId="3" borderId="2" xfId="0" applyFont="1" applyFill="1" applyBorder="1"/>
    <xf numFmtId="2" fontId="42" fillId="3" borderId="2" xfId="0" applyNumberFormat="1" applyFont="1" applyFill="1" applyBorder="1"/>
    <xf numFmtId="2" fontId="35" fillId="3" borderId="13" xfId="0" applyNumberFormat="1" applyFont="1" applyFill="1" applyBorder="1"/>
    <xf numFmtId="10" fontId="3" fillId="2" borderId="2" xfId="1" applyNumberFormat="1" applyFont="1" applyFill="1" applyBorder="1" applyAlignment="1">
      <alignment horizontal="right"/>
    </xf>
    <xf numFmtId="0" fontId="4" fillId="2" borderId="2" xfId="0" applyFont="1" applyFill="1" applyBorder="1"/>
    <xf numFmtId="10" fontId="3" fillId="2" borderId="6" xfId="0" applyNumberFormat="1" applyFont="1" applyFill="1" applyBorder="1" applyAlignment="1">
      <alignment horizontal="right" vertical="center" wrapText="1"/>
    </xf>
    <xf numFmtId="10" fontId="3" fillId="2" borderId="45" xfId="1" applyNumberFormat="1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vertical="center" wrapText="1"/>
    </xf>
    <xf numFmtId="0" fontId="6" fillId="3" borderId="32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2" fontId="4" fillId="2" borderId="27" xfId="0" applyNumberFormat="1" applyFont="1" applyFill="1" applyBorder="1"/>
    <xf numFmtId="2" fontId="7" fillId="3" borderId="0" xfId="0" applyNumberFormat="1" applyFont="1" applyFill="1"/>
    <xf numFmtId="10" fontId="3" fillId="2" borderId="22" xfId="1" applyNumberFormat="1" applyFont="1" applyFill="1" applyBorder="1"/>
    <xf numFmtId="0" fontId="6" fillId="3" borderId="27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0" fontId="0" fillId="3" borderId="11" xfId="0" applyFill="1" applyBorder="1"/>
    <xf numFmtId="0" fontId="0" fillId="3" borderId="2" xfId="0" applyFill="1" applyBorder="1"/>
    <xf numFmtId="0" fontId="0" fillId="3" borderId="8" xfId="0" applyFill="1" applyBorder="1"/>
    <xf numFmtId="0" fontId="18" fillId="0" borderId="34" xfId="0" applyFont="1" applyBorder="1"/>
    <xf numFmtId="0" fontId="18" fillId="0" borderId="2" xfId="0" applyFont="1" applyBorder="1"/>
    <xf numFmtId="10" fontId="18" fillId="0" borderId="34" xfId="1" applyNumberFormat="1" applyFont="1" applyBorder="1"/>
    <xf numFmtId="0" fontId="4" fillId="35" borderId="50" xfId="0" applyFont="1" applyFill="1" applyBorder="1" applyAlignment="1">
      <alignment wrapText="1"/>
    </xf>
    <xf numFmtId="2" fontId="0" fillId="3" borderId="13" xfId="0" applyNumberFormat="1" applyFill="1" applyBorder="1"/>
    <xf numFmtId="0" fontId="0" fillId="36" borderId="14" xfId="0" applyFill="1" applyBorder="1" applyAlignment="1">
      <alignment wrapText="1"/>
    </xf>
    <xf numFmtId="0" fontId="7" fillId="3" borderId="14" xfId="0" applyFont="1" applyFill="1" applyBorder="1" applyAlignment="1">
      <alignment wrapText="1"/>
    </xf>
    <xf numFmtId="10" fontId="42" fillId="0" borderId="2" xfId="0" applyNumberFormat="1" applyFont="1" applyBorder="1" applyAlignment="1">
      <alignment horizontal="right"/>
    </xf>
    <xf numFmtId="2" fontId="35" fillId="3" borderId="45" xfId="0" applyNumberFormat="1" applyFont="1" applyFill="1" applyBorder="1"/>
    <xf numFmtId="2" fontId="39" fillId="3" borderId="8" xfId="0" applyNumberFormat="1" applyFont="1" applyFill="1" applyBorder="1"/>
    <xf numFmtId="2" fontId="35" fillId="3" borderId="47" xfId="0" applyNumberFormat="1" applyFont="1" applyFill="1" applyBorder="1"/>
    <xf numFmtId="2" fontId="2" fillId="2" borderId="6" xfId="0" applyNumberFormat="1" applyFont="1" applyFill="1" applyBorder="1"/>
    <xf numFmtId="10" fontId="18" fillId="2" borderId="17" xfId="0" applyNumberFormat="1" applyFont="1" applyFill="1" applyBorder="1"/>
    <xf numFmtId="2" fontId="35" fillId="2" borderId="45" xfId="0" applyNumberFormat="1" applyFont="1" applyFill="1" applyBorder="1"/>
    <xf numFmtId="10" fontId="39" fillId="2" borderId="8" xfId="0" applyNumberFormat="1" applyFont="1" applyFill="1" applyBorder="1"/>
    <xf numFmtId="2" fontId="39" fillId="2" borderId="8" xfId="0" applyNumberFormat="1" applyFont="1" applyFill="1" applyBorder="1"/>
    <xf numFmtId="2" fontId="44" fillId="3" borderId="2" xfId="0" applyNumberFormat="1" applyFont="1" applyFill="1" applyBorder="1"/>
    <xf numFmtId="0" fontId="4" fillId="35" borderId="51" xfId="0" applyFont="1" applyFill="1" applyBorder="1" applyAlignment="1">
      <alignment wrapText="1"/>
    </xf>
    <xf numFmtId="2" fontId="2" fillId="0" borderId="35" xfId="0" applyNumberFormat="1" applyFont="1" applyBorder="1"/>
    <xf numFmtId="0" fontId="6" fillId="3" borderId="52" xfId="0" applyFont="1" applyFill="1" applyBorder="1" applyAlignment="1">
      <alignment horizontal="left" vertical="center"/>
    </xf>
    <xf numFmtId="2" fontId="38" fillId="0" borderId="22" xfId="0" applyNumberFormat="1" applyFont="1" applyBorder="1"/>
    <xf numFmtId="0" fontId="6" fillId="0" borderId="35" xfId="0" applyFont="1" applyBorder="1" applyAlignment="1">
      <alignment vertical="center"/>
    </xf>
    <xf numFmtId="10" fontId="9" fillId="2" borderId="31" xfId="0" applyNumberFormat="1" applyFont="1" applyFill="1" applyBorder="1" applyAlignment="1">
      <alignment vertical="center"/>
    </xf>
    <xf numFmtId="2" fontId="9" fillId="2" borderId="22" xfId="0" applyNumberFormat="1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2" fontId="0" fillId="0" borderId="13" xfId="0" applyNumberFormat="1" applyBorder="1"/>
    <xf numFmtId="2" fontId="18" fillId="0" borderId="22" xfId="0" applyNumberFormat="1" applyFont="1" applyBorder="1"/>
    <xf numFmtId="2" fontId="0" fillId="3" borderId="29" xfId="0" applyNumberFormat="1" applyFill="1" applyBorder="1"/>
    <xf numFmtId="2" fontId="39" fillId="3" borderId="33" xfId="0" applyNumberFormat="1" applyFont="1" applyFill="1" applyBorder="1"/>
    <xf numFmtId="2" fontId="35" fillId="0" borderId="32" xfId="0" applyNumberFormat="1" applyFont="1" applyBorder="1"/>
    <xf numFmtId="2" fontId="39" fillId="0" borderId="32" xfId="0" applyNumberFormat="1" applyFont="1" applyBorder="1"/>
    <xf numFmtId="2" fontId="35" fillId="3" borderId="6" xfId="0" applyNumberFormat="1" applyFont="1" applyFill="1" applyBorder="1"/>
    <xf numFmtId="0" fontId="36" fillId="0" borderId="1" xfId="0" applyFont="1" applyBorder="1" applyAlignment="1">
      <alignment horizontal="center" vertical="top" wrapText="1"/>
    </xf>
    <xf numFmtId="0" fontId="35" fillId="0" borderId="1" xfId="0" applyFont="1" applyBorder="1"/>
    <xf numFmtId="0" fontId="35" fillId="0" borderId="53" xfId="0" applyFont="1" applyBorder="1"/>
    <xf numFmtId="0" fontId="0" fillId="0" borderId="0" xfId="0" applyBorder="1"/>
    <xf numFmtId="0" fontId="4" fillId="0" borderId="2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48" fillId="35" borderId="55" xfId="0" applyFont="1" applyFill="1" applyBorder="1" applyAlignment="1">
      <alignment wrapText="1"/>
    </xf>
    <xf numFmtId="2" fontId="4" fillId="2" borderId="34" xfId="0" applyNumberFormat="1" applyFont="1" applyFill="1" applyBorder="1"/>
    <xf numFmtId="0" fontId="3" fillId="0" borderId="5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0" fontId="3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_April06 - March 07 ex ECGC;" xfId="2" xr:uid="{00000000-0005-0000-0000-00001B000000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7"/>
  <sheetViews>
    <sheetView tabSelected="1" workbookViewId="0">
      <pane ySplit="2" topLeftCell="A57" activePane="bottomLeft" state="frozen"/>
      <selection pane="bottomLeft" activeCell="M64" sqref="M64"/>
    </sheetView>
  </sheetViews>
  <sheetFormatPr defaultRowHeight="15" x14ac:dyDescent="0.25"/>
  <cols>
    <col min="1" max="1" width="30.28515625" customWidth="1"/>
    <col min="2" max="2" width="12.5703125" customWidth="1"/>
    <col min="3" max="3" width="14.140625" customWidth="1"/>
    <col min="4" max="4" width="13.5703125" customWidth="1"/>
    <col min="5" max="5" width="15.7109375" customWidth="1"/>
    <col min="6" max="6" width="9.42578125" customWidth="1"/>
    <col min="7" max="7" width="10.140625" customWidth="1"/>
    <col min="9" max="9" width="11.7109375" customWidth="1"/>
  </cols>
  <sheetData>
    <row r="1" spans="1:18" ht="15" customHeight="1" x14ac:dyDescent="0.25">
      <c r="A1" s="322" t="s">
        <v>82</v>
      </c>
      <c r="B1" s="323"/>
      <c r="C1" s="323"/>
      <c r="D1" s="323"/>
      <c r="E1" s="323"/>
      <c r="F1" s="323"/>
      <c r="G1" s="323"/>
      <c r="H1" s="323"/>
      <c r="I1" s="324"/>
      <c r="J1" s="140"/>
      <c r="K1" s="140"/>
      <c r="L1" s="140"/>
      <c r="M1" s="140"/>
      <c r="N1" s="140"/>
      <c r="O1" s="140"/>
      <c r="P1" s="140"/>
      <c r="Q1" s="140"/>
      <c r="R1" s="140"/>
    </row>
    <row r="2" spans="1:18" ht="15" customHeight="1" x14ac:dyDescent="0.25">
      <c r="A2" s="325"/>
      <c r="B2" s="326"/>
      <c r="C2" s="326"/>
      <c r="D2" s="326"/>
      <c r="E2" s="326"/>
      <c r="F2" s="326"/>
      <c r="G2" s="326"/>
      <c r="H2" s="326"/>
      <c r="I2" s="327"/>
      <c r="J2" s="141"/>
      <c r="K2" s="141"/>
      <c r="L2" s="141"/>
      <c r="M2" s="141"/>
      <c r="N2" s="141"/>
      <c r="O2" s="141"/>
      <c r="P2" s="141"/>
      <c r="Q2" s="141"/>
      <c r="R2" s="141"/>
    </row>
    <row r="3" spans="1:18" ht="47.25" x14ac:dyDescent="0.25">
      <c r="A3" s="318"/>
      <c r="B3" s="3" t="s">
        <v>49</v>
      </c>
      <c r="C3" s="3" t="s">
        <v>50</v>
      </c>
      <c r="D3" s="3" t="s">
        <v>51</v>
      </c>
      <c r="E3" s="3" t="s">
        <v>52</v>
      </c>
      <c r="F3" s="134" t="s">
        <v>12</v>
      </c>
      <c r="G3" s="4" t="s">
        <v>13</v>
      </c>
      <c r="H3" s="5" t="s">
        <v>14</v>
      </c>
      <c r="I3" s="6" t="s">
        <v>15</v>
      </c>
    </row>
    <row r="4" spans="1:18" ht="16.5" thickBot="1" x14ac:dyDescent="0.3">
      <c r="A4" s="83" t="s">
        <v>63</v>
      </c>
      <c r="B4" s="92"/>
      <c r="C4" s="92"/>
      <c r="D4" s="92"/>
      <c r="E4" s="92"/>
      <c r="F4" s="92"/>
      <c r="G4" s="123"/>
      <c r="H4" s="123"/>
      <c r="I4" s="92"/>
    </row>
    <row r="5" spans="1:18" ht="16.5" thickBot="1" x14ac:dyDescent="0.3">
      <c r="A5" s="268" t="s">
        <v>72</v>
      </c>
      <c r="B5" s="9">
        <v>0</v>
      </c>
      <c r="C5" s="29">
        <v>17.329999999999998</v>
      </c>
      <c r="D5" s="29">
        <v>0</v>
      </c>
      <c r="E5" s="29">
        <v>0</v>
      </c>
      <c r="F5" s="132">
        <f>B5+C5+D5+E5</f>
        <v>17.329999999999998</v>
      </c>
      <c r="G5" s="282">
        <f>(F5-F6)/F6</f>
        <v>2.3847656249999996</v>
      </c>
      <c r="H5" s="284">
        <f>F5/$F$76</f>
        <v>1.3926972197488162E-3</v>
      </c>
      <c r="I5" s="283">
        <f>F5-F6</f>
        <v>12.209999999999997</v>
      </c>
    </row>
    <row r="6" spans="1:18" ht="16.5" thickBot="1" x14ac:dyDescent="0.3">
      <c r="A6" s="248" t="s">
        <v>36</v>
      </c>
      <c r="B6" s="24">
        <v>0</v>
      </c>
      <c r="C6" s="24">
        <v>5.12</v>
      </c>
      <c r="D6" s="24">
        <v>0</v>
      </c>
      <c r="E6" s="24">
        <v>0</v>
      </c>
      <c r="F6" s="127">
        <f t="shared" ref="F6:F40" si="0">B6+C6+D6+E6</f>
        <v>5.12</v>
      </c>
      <c r="G6" s="281"/>
      <c r="H6" s="279"/>
      <c r="I6" s="280"/>
    </row>
    <row r="7" spans="1:18" ht="16.5" thickBot="1" x14ac:dyDescent="0.3">
      <c r="A7" s="33" t="s">
        <v>19</v>
      </c>
      <c r="B7" s="9">
        <v>134.28</v>
      </c>
      <c r="C7" s="29">
        <v>342.82</v>
      </c>
      <c r="D7" s="29">
        <v>153.09</v>
      </c>
      <c r="E7" s="29">
        <v>39.94</v>
      </c>
      <c r="F7" s="124">
        <f>B7+C7+D7+E7</f>
        <v>670.13000000000011</v>
      </c>
      <c r="G7" s="125">
        <f>(F7-F8)/F8</f>
        <v>-9.1423070665437312E-2</v>
      </c>
      <c r="H7" s="125">
        <f>F7/$F$76</f>
        <v>5.3853905820558247E-2</v>
      </c>
      <c r="I7" s="107">
        <f>F7-F8</f>
        <v>-67.42999999999995</v>
      </c>
    </row>
    <row r="8" spans="1:18" ht="15.75" thickBot="1" x14ac:dyDescent="0.3">
      <c r="A8" s="94" t="s">
        <v>16</v>
      </c>
      <c r="B8" s="24">
        <v>116.36</v>
      </c>
      <c r="C8" s="24">
        <v>311.45</v>
      </c>
      <c r="D8" s="24">
        <v>261.85000000000002</v>
      </c>
      <c r="E8" s="24">
        <v>47.9</v>
      </c>
      <c r="F8" s="176">
        <f t="shared" si="0"/>
        <v>737.56000000000006</v>
      </c>
      <c r="G8" s="130"/>
      <c r="H8" s="130"/>
      <c r="I8" s="120"/>
    </row>
    <row r="9" spans="1:18" ht="16.5" thickBot="1" x14ac:dyDescent="0.3">
      <c r="A9" s="33" t="s">
        <v>23</v>
      </c>
      <c r="B9" s="9">
        <v>3.81</v>
      </c>
      <c r="C9" s="29">
        <v>67.8</v>
      </c>
      <c r="D9" s="29">
        <v>0</v>
      </c>
      <c r="E9" s="29">
        <v>36.11</v>
      </c>
      <c r="F9" s="124">
        <f t="shared" si="0"/>
        <v>107.72</v>
      </c>
      <c r="G9" s="125">
        <f t="shared" ref="G9:G41" si="1">(F9-F10)/F10</f>
        <v>0.22256270570877332</v>
      </c>
      <c r="H9" s="125">
        <f>F9/$F$76</f>
        <v>8.6567423261017015E-3</v>
      </c>
      <c r="I9" s="107">
        <f>F9-F10</f>
        <v>19.610000000000014</v>
      </c>
    </row>
    <row r="10" spans="1:18" ht="15.75" thickBot="1" x14ac:dyDescent="0.3">
      <c r="A10" s="94" t="s">
        <v>16</v>
      </c>
      <c r="B10" s="24">
        <v>2.88</v>
      </c>
      <c r="C10" s="24">
        <v>62.16</v>
      </c>
      <c r="D10" s="24">
        <v>0</v>
      </c>
      <c r="E10" s="24">
        <v>23.07</v>
      </c>
      <c r="F10" s="286">
        <f t="shared" si="0"/>
        <v>88.109999999999985</v>
      </c>
      <c r="G10" s="130"/>
      <c r="H10" s="130"/>
      <c r="I10" s="120"/>
    </row>
    <row r="11" spans="1:18" ht="16.5" thickBot="1" x14ac:dyDescent="0.3">
      <c r="A11" s="33" t="s">
        <v>20</v>
      </c>
      <c r="B11" s="9">
        <v>60.35</v>
      </c>
      <c r="C11" s="29">
        <v>25.77</v>
      </c>
      <c r="D11" s="29">
        <v>-5.6</v>
      </c>
      <c r="E11" s="29">
        <v>0.61</v>
      </c>
      <c r="F11" s="124">
        <f t="shared" si="0"/>
        <v>81.13000000000001</v>
      </c>
      <c r="G11" s="125">
        <f t="shared" si="1"/>
        <v>0.29373305692871976</v>
      </c>
      <c r="H11" s="125">
        <f>F11/$F$76</f>
        <v>6.5198802907225316E-3</v>
      </c>
      <c r="I11" s="107">
        <f>F11-F12</f>
        <v>18.420000000000016</v>
      </c>
    </row>
    <row r="12" spans="1:18" ht="15.75" thickBot="1" x14ac:dyDescent="0.3">
      <c r="A12" s="94" t="s">
        <v>16</v>
      </c>
      <c r="B12" s="24">
        <v>49.3</v>
      </c>
      <c r="C12" s="24">
        <v>12.51</v>
      </c>
      <c r="D12" s="24">
        <v>0</v>
      </c>
      <c r="E12" s="24">
        <v>0.9</v>
      </c>
      <c r="F12" s="176">
        <f t="shared" si="0"/>
        <v>62.709999999999994</v>
      </c>
      <c r="G12" s="128"/>
      <c r="H12" s="128"/>
      <c r="I12" s="120"/>
    </row>
    <row r="13" spans="1:18" ht="16.5" thickBot="1" x14ac:dyDescent="0.3">
      <c r="A13" s="93" t="s">
        <v>70</v>
      </c>
      <c r="B13" s="9">
        <v>0</v>
      </c>
      <c r="C13" s="29">
        <v>7.63</v>
      </c>
      <c r="D13" s="29">
        <v>0</v>
      </c>
      <c r="E13" s="29">
        <v>0</v>
      </c>
      <c r="F13" s="124">
        <f t="shared" si="0"/>
        <v>7.63</v>
      </c>
      <c r="G13" s="126">
        <f t="shared" si="1"/>
        <v>-0.81807343824511203</v>
      </c>
      <c r="H13" s="126">
        <f>F13/$F$76</f>
        <v>6.131725208703675E-4</v>
      </c>
      <c r="I13" s="107">
        <f>F13-F14</f>
        <v>-34.309999999999995</v>
      </c>
    </row>
    <row r="14" spans="1:18" ht="15.75" thickBot="1" x14ac:dyDescent="0.3">
      <c r="A14" s="94" t="s">
        <v>16</v>
      </c>
      <c r="B14" s="24">
        <v>0</v>
      </c>
      <c r="C14" s="24">
        <v>41.94</v>
      </c>
      <c r="D14" s="24">
        <v>0</v>
      </c>
      <c r="E14" s="24">
        <v>0</v>
      </c>
      <c r="F14" s="176">
        <f t="shared" si="0"/>
        <v>41.94</v>
      </c>
      <c r="G14" s="129"/>
      <c r="H14" s="129"/>
      <c r="I14" s="120"/>
    </row>
    <row r="15" spans="1:18" s="1" customFormat="1" ht="16.5" thickBot="1" x14ac:dyDescent="0.3">
      <c r="A15" s="168" t="s">
        <v>76</v>
      </c>
      <c r="B15" s="9">
        <v>0.75</v>
      </c>
      <c r="C15" s="29">
        <v>13.36</v>
      </c>
      <c r="D15" s="29">
        <v>0</v>
      </c>
      <c r="E15" s="29">
        <v>0</v>
      </c>
      <c r="F15" s="293">
        <f>B15+C15+D15+E15</f>
        <v>14.11</v>
      </c>
      <c r="G15" s="294">
        <f t="shared" ref="G15" si="2">(F15-F16)/F16</f>
        <v>0.95972222222222214</v>
      </c>
      <c r="H15" s="294">
        <f>F15/$F$76</f>
        <v>1.1339271650695785E-3</v>
      </c>
      <c r="I15" s="138">
        <f>F15-F16</f>
        <v>6.9099999999999993</v>
      </c>
    </row>
    <row r="16" spans="1:18" ht="15.75" thickBot="1" x14ac:dyDescent="0.3">
      <c r="A16" s="94" t="s">
        <v>16</v>
      </c>
      <c r="B16" s="24">
        <v>7.0000000000000007E-2</v>
      </c>
      <c r="C16" s="24">
        <v>7.13</v>
      </c>
      <c r="D16" s="24">
        <v>0</v>
      </c>
      <c r="E16" s="24">
        <v>0</v>
      </c>
      <c r="F16" s="176">
        <f>B16+C16+D16+E16</f>
        <v>7.2</v>
      </c>
      <c r="G16" s="129"/>
      <c r="H16" s="129"/>
      <c r="I16" s="120"/>
    </row>
    <row r="17" spans="1:9" ht="16.5" thickBot="1" x14ac:dyDescent="0.3">
      <c r="A17" s="33" t="s">
        <v>21</v>
      </c>
      <c r="B17" s="9">
        <v>14.75</v>
      </c>
      <c r="C17" s="29">
        <v>62.92</v>
      </c>
      <c r="D17" s="29">
        <v>0</v>
      </c>
      <c r="E17" s="29">
        <v>5.19</v>
      </c>
      <c r="F17" s="124">
        <f t="shared" si="0"/>
        <v>82.86</v>
      </c>
      <c r="G17" s="126">
        <f t="shared" si="1"/>
        <v>0.1850686498855835</v>
      </c>
      <c r="H17" s="125">
        <f>F17/$F$76</f>
        <v>6.6589089225843577E-3</v>
      </c>
      <c r="I17" s="107">
        <f>F17-F18</f>
        <v>12.939999999999998</v>
      </c>
    </row>
    <row r="18" spans="1:9" ht="15.75" thickBot="1" x14ac:dyDescent="0.3">
      <c r="A18" s="94" t="s">
        <v>16</v>
      </c>
      <c r="B18" s="24">
        <v>9.9700000000000006</v>
      </c>
      <c r="C18" s="24">
        <v>50.11</v>
      </c>
      <c r="D18" s="24">
        <v>4.54</v>
      </c>
      <c r="E18" s="24">
        <v>5.3</v>
      </c>
      <c r="F18" s="176">
        <f t="shared" si="0"/>
        <v>69.92</v>
      </c>
      <c r="G18" s="130"/>
      <c r="H18" s="128"/>
      <c r="I18" s="120"/>
    </row>
    <row r="19" spans="1:9" ht="16.5" thickBot="1" x14ac:dyDescent="0.3">
      <c r="A19" s="33" t="s">
        <v>71</v>
      </c>
      <c r="B19" s="320">
        <v>0</v>
      </c>
      <c r="C19" s="320">
        <v>3.2</v>
      </c>
      <c r="D19" s="320">
        <v>0</v>
      </c>
      <c r="E19" s="320">
        <v>3.7</v>
      </c>
      <c r="F19" s="124">
        <f t="shared" si="0"/>
        <v>6.9</v>
      </c>
      <c r="G19" s="125">
        <f t="shared" si="1"/>
        <v>0.60092807424593986</v>
      </c>
      <c r="H19" s="125">
        <f>F19/$F$76</f>
        <v>5.545072600269379E-4</v>
      </c>
      <c r="I19" s="107">
        <f>F19-F20</f>
        <v>2.5900000000000007</v>
      </c>
    </row>
    <row r="20" spans="1:9" ht="15.75" thickBot="1" x14ac:dyDescent="0.3">
      <c r="A20" s="94" t="s">
        <v>16</v>
      </c>
      <c r="B20" s="320">
        <v>3.26</v>
      </c>
      <c r="C20" s="320">
        <v>0</v>
      </c>
      <c r="D20" s="320">
        <v>0</v>
      </c>
      <c r="E20" s="320">
        <v>1.05</v>
      </c>
      <c r="F20" s="176">
        <f t="shared" si="0"/>
        <v>4.3099999999999996</v>
      </c>
      <c r="G20" s="130"/>
      <c r="H20" s="130"/>
      <c r="I20" s="120"/>
    </row>
    <row r="21" spans="1:9" ht="16.5" thickBot="1" x14ac:dyDescent="0.3">
      <c r="A21" s="33" t="s">
        <v>56</v>
      </c>
      <c r="B21" s="9">
        <v>136.05000000000001</v>
      </c>
      <c r="C21" s="29">
        <v>145.79</v>
      </c>
      <c r="D21" s="29">
        <v>0</v>
      </c>
      <c r="E21" s="29">
        <v>9.19</v>
      </c>
      <c r="F21" s="124">
        <f>B21+C21+D21+E21</f>
        <v>291.03000000000003</v>
      </c>
      <c r="G21" s="125">
        <f t="shared" si="1"/>
        <v>-5.4391266205283013E-2</v>
      </c>
      <c r="H21" s="125">
        <f>F21/$F$76</f>
        <v>2.3388151867484018E-2</v>
      </c>
      <c r="I21" s="107">
        <f>F21-F22</f>
        <v>-16.739999999999952</v>
      </c>
    </row>
    <row r="22" spans="1:9" ht="15.75" thickBot="1" x14ac:dyDescent="0.3">
      <c r="A22" s="94" t="s">
        <v>16</v>
      </c>
      <c r="B22" s="24">
        <v>118.88</v>
      </c>
      <c r="C22" s="24">
        <v>182.06</v>
      </c>
      <c r="D22" s="24">
        <v>0</v>
      </c>
      <c r="E22" s="24">
        <v>6.83</v>
      </c>
      <c r="F22" s="176">
        <f>B22+C22+D22+E22</f>
        <v>307.77</v>
      </c>
      <c r="G22" s="130"/>
      <c r="H22" s="130"/>
      <c r="I22" s="120"/>
    </row>
    <row r="23" spans="1:9" ht="16.5" thickBot="1" x14ac:dyDescent="0.3">
      <c r="A23" s="33" t="s">
        <v>57</v>
      </c>
      <c r="B23" s="9">
        <v>119.34</v>
      </c>
      <c r="C23" s="29">
        <v>604.24</v>
      </c>
      <c r="D23" s="29">
        <v>-0.06</v>
      </c>
      <c r="E23" s="29">
        <v>48.4</v>
      </c>
      <c r="F23" s="124">
        <f t="shared" si="0"/>
        <v>771.92000000000007</v>
      </c>
      <c r="G23" s="125">
        <f t="shared" si="1"/>
        <v>0.13827324338273259</v>
      </c>
      <c r="H23" s="125">
        <f>F23/$F$76</f>
        <v>6.2034093356520853E-2</v>
      </c>
      <c r="I23" s="107">
        <f>F23-F24</f>
        <v>93.770000000000095</v>
      </c>
    </row>
    <row r="24" spans="1:9" ht="15.75" thickBot="1" x14ac:dyDescent="0.3">
      <c r="A24" s="94" t="s">
        <v>16</v>
      </c>
      <c r="B24" s="24">
        <v>241.15</v>
      </c>
      <c r="C24" s="24">
        <v>372</v>
      </c>
      <c r="D24" s="24">
        <v>10.92</v>
      </c>
      <c r="E24" s="24">
        <v>54.08</v>
      </c>
      <c r="F24" s="176">
        <f t="shared" si="0"/>
        <v>678.15</v>
      </c>
      <c r="G24" s="130"/>
      <c r="H24" s="130"/>
      <c r="I24" s="120"/>
    </row>
    <row r="25" spans="1:9" ht="16.5" thickBot="1" x14ac:dyDescent="0.3">
      <c r="A25" s="33" t="s">
        <v>58</v>
      </c>
      <c r="B25" s="9">
        <v>35.130000000000003</v>
      </c>
      <c r="C25" s="29">
        <v>363.77</v>
      </c>
      <c r="D25" s="29">
        <v>11.27</v>
      </c>
      <c r="E25" s="29">
        <v>1.23</v>
      </c>
      <c r="F25" s="124">
        <f t="shared" si="0"/>
        <v>411.4</v>
      </c>
      <c r="G25" s="125">
        <f t="shared" si="1"/>
        <v>0.87349150689922117</v>
      </c>
      <c r="H25" s="125">
        <f>F25/$F$76</f>
        <v>3.3061490836968438E-2</v>
      </c>
      <c r="I25" s="107">
        <f>F25-F26</f>
        <v>191.80999999999997</v>
      </c>
    </row>
    <row r="26" spans="1:9" ht="15.75" thickBot="1" x14ac:dyDescent="0.3">
      <c r="A26" s="94" t="s">
        <v>16</v>
      </c>
      <c r="B26" s="24">
        <v>30.39</v>
      </c>
      <c r="C26" s="24">
        <v>152.05000000000001</v>
      </c>
      <c r="D26" s="24">
        <v>35.72</v>
      </c>
      <c r="E26" s="24">
        <v>1.43</v>
      </c>
      <c r="F26" s="176">
        <f t="shared" si="0"/>
        <v>219.59</v>
      </c>
      <c r="G26" s="130"/>
      <c r="H26" s="130"/>
      <c r="I26" s="120"/>
    </row>
    <row r="27" spans="1:9" ht="16.5" thickBot="1" x14ac:dyDescent="0.3">
      <c r="A27" s="33" t="s">
        <v>55</v>
      </c>
      <c r="B27" s="9">
        <v>6.71</v>
      </c>
      <c r="C27" s="29">
        <v>12.11</v>
      </c>
      <c r="D27" s="29">
        <v>0</v>
      </c>
      <c r="E27" s="29">
        <v>0</v>
      </c>
      <c r="F27" s="124">
        <f t="shared" si="0"/>
        <v>18.82</v>
      </c>
      <c r="G27" s="125">
        <f t="shared" si="1"/>
        <v>1.6657223796033997</v>
      </c>
      <c r="H27" s="125">
        <f>F27/$F$76</f>
        <v>1.5124386425662275E-3</v>
      </c>
      <c r="I27" s="107">
        <f>F27-F28</f>
        <v>11.760000000000002</v>
      </c>
    </row>
    <row r="28" spans="1:9" ht="15.75" thickBot="1" x14ac:dyDescent="0.3">
      <c r="A28" s="94" t="s">
        <v>16</v>
      </c>
      <c r="B28" s="24">
        <v>5.63</v>
      </c>
      <c r="C28" s="24">
        <v>1.43</v>
      </c>
      <c r="D28" s="24">
        <v>0</v>
      </c>
      <c r="E28" s="24">
        <v>0</v>
      </c>
      <c r="F28" s="176">
        <f t="shared" si="0"/>
        <v>7.06</v>
      </c>
      <c r="G28" s="130"/>
      <c r="H28" s="130"/>
      <c r="I28" s="120"/>
    </row>
    <row r="29" spans="1:9" ht="16.5" thickBot="1" x14ac:dyDescent="0.3">
      <c r="A29" s="33" t="s">
        <v>77</v>
      </c>
      <c r="B29" s="9">
        <v>5.81</v>
      </c>
      <c r="C29" s="29">
        <v>78.92</v>
      </c>
      <c r="D29" s="29">
        <v>0</v>
      </c>
      <c r="E29" s="29">
        <v>2.2200000000000002</v>
      </c>
      <c r="F29" s="124">
        <f t="shared" si="0"/>
        <v>86.95</v>
      </c>
      <c r="G29" s="125">
        <f t="shared" si="1"/>
        <v>0.71228830248129216</v>
      </c>
      <c r="H29" s="125">
        <f>F29/$F$76</f>
        <v>6.9875951100496006E-3</v>
      </c>
      <c r="I29" s="107">
        <f>F29-F30</f>
        <v>36.170000000000009</v>
      </c>
    </row>
    <row r="30" spans="1:9" ht="15.75" thickBot="1" x14ac:dyDescent="0.3">
      <c r="A30" s="94" t="s">
        <v>16</v>
      </c>
      <c r="B30" s="24">
        <v>3.8</v>
      </c>
      <c r="C30" s="24">
        <v>46.98</v>
      </c>
      <c r="D30" s="24">
        <v>0</v>
      </c>
      <c r="E30" s="24">
        <v>0</v>
      </c>
      <c r="F30" s="176">
        <f t="shared" si="0"/>
        <v>50.779999999999994</v>
      </c>
      <c r="G30" s="130"/>
      <c r="H30" s="130"/>
      <c r="I30" s="120"/>
    </row>
    <row r="31" spans="1:9" ht="16.5" thickBot="1" x14ac:dyDescent="0.3">
      <c r="A31" s="33" t="s">
        <v>25</v>
      </c>
      <c r="B31" s="9">
        <v>1.1299999999999999</v>
      </c>
      <c r="C31" s="29">
        <v>10.47</v>
      </c>
      <c r="D31" s="29">
        <v>0</v>
      </c>
      <c r="E31" s="29">
        <v>0</v>
      </c>
      <c r="F31" s="124">
        <f t="shared" si="0"/>
        <v>11.600000000000001</v>
      </c>
      <c r="G31" s="125">
        <f t="shared" si="1"/>
        <v>1.6484018264840186</v>
      </c>
      <c r="H31" s="125">
        <f>F31/$F$76</f>
        <v>9.3221510381340288E-4</v>
      </c>
      <c r="I31" s="107">
        <f>F31-F32</f>
        <v>7.2200000000000015</v>
      </c>
    </row>
    <row r="32" spans="1:9" ht="15.75" thickBot="1" x14ac:dyDescent="0.3">
      <c r="A32" s="94" t="s">
        <v>16</v>
      </c>
      <c r="B32" s="24">
        <v>0.25</v>
      </c>
      <c r="C32" s="24">
        <v>4.13</v>
      </c>
      <c r="D32" s="24">
        <v>0</v>
      </c>
      <c r="E32" s="24">
        <v>0</v>
      </c>
      <c r="F32" s="176">
        <f t="shared" si="0"/>
        <v>4.38</v>
      </c>
      <c r="G32" s="128"/>
      <c r="H32" s="128"/>
      <c r="I32" s="120"/>
    </row>
    <row r="33" spans="1:35" ht="16.5" thickBot="1" x14ac:dyDescent="0.3">
      <c r="A33" s="33" t="s">
        <v>59</v>
      </c>
      <c r="B33" s="9">
        <v>384.19</v>
      </c>
      <c r="C33" s="29">
        <v>539.08000000000004</v>
      </c>
      <c r="D33" s="29">
        <v>114.67</v>
      </c>
      <c r="E33" s="29">
        <v>1.63</v>
      </c>
      <c r="F33" s="124">
        <f t="shared" si="0"/>
        <v>1039.5700000000002</v>
      </c>
      <c r="G33" s="125">
        <f t="shared" si="1"/>
        <v>5.0198003798440263E-2</v>
      </c>
      <c r="H33" s="126">
        <f>F33/$F$76</f>
        <v>8.3543349609594766E-2</v>
      </c>
      <c r="I33" s="107">
        <f>F33-F34</f>
        <v>49.690000000000055</v>
      </c>
    </row>
    <row r="34" spans="1:35" ht="15.75" thickBot="1" x14ac:dyDescent="0.3">
      <c r="A34" s="94" t="s">
        <v>16</v>
      </c>
      <c r="B34" s="24">
        <v>361.77</v>
      </c>
      <c r="C34" s="24">
        <v>609.70000000000005</v>
      </c>
      <c r="D34" s="24">
        <v>16.46</v>
      </c>
      <c r="E34" s="24">
        <v>1.95</v>
      </c>
      <c r="F34" s="127">
        <f t="shared" si="0"/>
        <v>989.88000000000011</v>
      </c>
      <c r="G34" s="130"/>
      <c r="H34" s="130"/>
      <c r="I34" s="120"/>
    </row>
    <row r="35" spans="1:35" s="1" customFormat="1" ht="16.5" thickBot="1" x14ac:dyDescent="0.3">
      <c r="A35" s="33" t="s">
        <v>28</v>
      </c>
      <c r="B35" s="9">
        <v>510.47</v>
      </c>
      <c r="C35" s="29">
        <v>2165.16</v>
      </c>
      <c r="D35" s="29">
        <v>309.23</v>
      </c>
      <c r="E35" s="29">
        <v>4.57</v>
      </c>
      <c r="F35" s="124">
        <f t="shared" si="0"/>
        <v>2989.4300000000003</v>
      </c>
      <c r="G35" s="135">
        <f t="shared" si="1"/>
        <v>0.21945876709199499</v>
      </c>
      <c r="H35" s="136">
        <f>F35/$F$76</f>
        <v>0.24024067222352594</v>
      </c>
      <c r="I35" s="137">
        <f>F35-F36</f>
        <v>537.99000000000024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s="1" customFormat="1" ht="15.75" thickBot="1" x14ac:dyDescent="0.3">
      <c r="A36" s="94" t="s">
        <v>16</v>
      </c>
      <c r="B36" s="24">
        <v>507.91</v>
      </c>
      <c r="C36" s="24">
        <v>1627.39</v>
      </c>
      <c r="D36" s="24">
        <v>311.18</v>
      </c>
      <c r="E36" s="24">
        <v>4.96</v>
      </c>
      <c r="F36" s="176">
        <f t="shared" si="0"/>
        <v>2451.44</v>
      </c>
      <c r="G36" s="130"/>
      <c r="H36" s="130"/>
      <c r="I36" s="120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s="1" customFormat="1" ht="16.5" thickBot="1" x14ac:dyDescent="0.3">
      <c r="A37" s="33" t="s">
        <v>30</v>
      </c>
      <c r="B37" s="9">
        <v>349.51</v>
      </c>
      <c r="C37" s="29">
        <v>605.08000000000004</v>
      </c>
      <c r="D37" s="29">
        <v>1.54</v>
      </c>
      <c r="E37" s="29">
        <v>2.19</v>
      </c>
      <c r="F37" s="124">
        <f t="shared" si="0"/>
        <v>958.32</v>
      </c>
      <c r="G37" s="135">
        <f t="shared" si="1"/>
        <v>-1.9952343454383677E-2</v>
      </c>
      <c r="H37" s="139">
        <f>F37/$F$76</f>
        <v>7.7013825714350018E-2</v>
      </c>
      <c r="I37" s="138">
        <f>F37-F38</f>
        <v>-19.509999999999991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s="1" customFormat="1" ht="15.75" thickBot="1" x14ac:dyDescent="0.3">
      <c r="A38" s="94" t="s">
        <v>16</v>
      </c>
      <c r="B38" s="24">
        <v>341.76</v>
      </c>
      <c r="C38" s="24">
        <v>626.12</v>
      </c>
      <c r="D38" s="24">
        <v>7.7</v>
      </c>
      <c r="E38" s="24">
        <v>2.25</v>
      </c>
      <c r="F38" s="176">
        <f t="shared" si="0"/>
        <v>977.83</v>
      </c>
      <c r="G38" s="128"/>
      <c r="H38" s="130"/>
      <c r="I38" s="120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t="16.5" thickBot="1" x14ac:dyDescent="0.3">
      <c r="A39" s="33" t="s">
        <v>60</v>
      </c>
      <c r="B39" s="9">
        <v>0.05</v>
      </c>
      <c r="C39" s="29">
        <v>0</v>
      </c>
      <c r="D39" s="29">
        <v>0</v>
      </c>
      <c r="E39" s="29">
        <v>0</v>
      </c>
      <c r="F39" s="124">
        <f t="shared" si="0"/>
        <v>0.05</v>
      </c>
      <c r="G39" s="125">
        <f t="shared" si="1"/>
        <v>0.66666666666666685</v>
      </c>
      <c r="H39" s="125">
        <f>F39/$F$76</f>
        <v>4.0181685509198392E-6</v>
      </c>
      <c r="I39" s="107">
        <f>F39-F40</f>
        <v>2.0000000000000004E-2</v>
      </c>
    </row>
    <row r="40" spans="1:35" ht="15.75" thickBot="1" x14ac:dyDescent="0.3">
      <c r="A40" s="94" t="s">
        <v>16</v>
      </c>
      <c r="B40" s="24">
        <v>0.03</v>
      </c>
      <c r="C40" s="24">
        <v>0</v>
      </c>
      <c r="D40" s="24">
        <v>0</v>
      </c>
      <c r="E40" s="24">
        <v>0</v>
      </c>
      <c r="F40" s="176">
        <f t="shared" si="0"/>
        <v>0.03</v>
      </c>
      <c r="G40" s="128"/>
      <c r="H40" s="130"/>
      <c r="I40" s="120"/>
    </row>
    <row r="41" spans="1:35" ht="16.5" thickBot="1" x14ac:dyDescent="0.3">
      <c r="A41" s="33" t="s">
        <v>18</v>
      </c>
      <c r="B41" s="9">
        <v>21.01</v>
      </c>
      <c r="C41" s="29">
        <v>291</v>
      </c>
      <c r="D41" s="29">
        <v>203.47</v>
      </c>
      <c r="E41" s="29">
        <v>18.71</v>
      </c>
      <c r="F41" s="124">
        <f>B41+C41+D41+E41</f>
        <v>534.19000000000005</v>
      </c>
      <c r="G41" s="125">
        <f t="shared" si="1"/>
        <v>0.15748304478776207</v>
      </c>
      <c r="H41" s="125">
        <f>F41/$F$76</f>
        <v>4.2929309164317385E-2</v>
      </c>
      <c r="I41" s="107">
        <f>F41-F42</f>
        <v>72.680000000000064</v>
      </c>
    </row>
    <row r="42" spans="1:35" ht="15.75" thickBot="1" x14ac:dyDescent="0.3">
      <c r="A42" s="94" t="s">
        <v>16</v>
      </c>
      <c r="B42" s="24">
        <v>17.29</v>
      </c>
      <c r="C42" s="24">
        <v>256.08999999999997</v>
      </c>
      <c r="D42" s="24">
        <v>169.98</v>
      </c>
      <c r="E42" s="24">
        <v>18.149999999999999</v>
      </c>
      <c r="F42" s="194">
        <f>B42+C42+D42+E42</f>
        <v>461.51</v>
      </c>
      <c r="G42" s="129"/>
      <c r="H42" s="130"/>
      <c r="I42" s="120"/>
    </row>
    <row r="43" spans="1:35" ht="16.5" thickBot="1" x14ac:dyDescent="0.3">
      <c r="A43" s="168" t="s">
        <v>61</v>
      </c>
      <c r="B43" s="9">
        <v>51.23</v>
      </c>
      <c r="C43" s="29">
        <v>47.77</v>
      </c>
      <c r="D43" s="29">
        <v>0</v>
      </c>
      <c r="E43" s="29">
        <v>1.1399999999999999</v>
      </c>
      <c r="F43" s="195">
        <f>B43+C43+D43+E43</f>
        <v>100.14</v>
      </c>
      <c r="G43" s="135">
        <f t="shared" ref="G43" si="3">(F43-F44)/F44</f>
        <v>8.7060356057316671E-2</v>
      </c>
      <c r="H43" s="196">
        <f>F43/$F$76</f>
        <v>8.0475879737822546E-3</v>
      </c>
      <c r="I43" s="138">
        <f>F43-F44</f>
        <v>8.0200000000000102</v>
      </c>
    </row>
    <row r="44" spans="1:35" ht="15.75" thickBot="1" x14ac:dyDescent="0.3">
      <c r="A44" s="121" t="s">
        <v>16</v>
      </c>
      <c r="B44" s="24">
        <v>47.82</v>
      </c>
      <c r="C44" s="24">
        <v>43.59</v>
      </c>
      <c r="D44" s="24">
        <v>0</v>
      </c>
      <c r="E44" s="24">
        <v>0.71</v>
      </c>
      <c r="F44" s="57">
        <f>B44+C44+D44+E44</f>
        <v>92.11999999999999</v>
      </c>
      <c r="G44" s="130"/>
      <c r="H44" s="182"/>
      <c r="I44" s="185"/>
    </row>
    <row r="45" spans="1:35" ht="16.5" thickBot="1" x14ac:dyDescent="0.3">
      <c r="A45" s="183" t="s">
        <v>24</v>
      </c>
      <c r="B45" s="9">
        <v>53.03</v>
      </c>
      <c r="C45" s="29">
        <v>122.98</v>
      </c>
      <c r="D45" s="29">
        <v>0</v>
      </c>
      <c r="E45" s="29">
        <v>0.42</v>
      </c>
      <c r="F45" s="124">
        <f t="shared" ref="F45:F54" si="4">B45+C45+D45+E45</f>
        <v>176.42999999999998</v>
      </c>
      <c r="G45" s="135">
        <f t="shared" ref="G45" si="5">(F45-F46)/F46</f>
        <v>0.49643765903307879</v>
      </c>
      <c r="H45" s="135">
        <f>F45/$F$76</f>
        <v>1.4178509548775742E-2</v>
      </c>
      <c r="I45" s="138">
        <f>F45-F46</f>
        <v>58.529999999999987</v>
      </c>
      <c r="J45" s="317"/>
    </row>
    <row r="46" spans="1:35" ht="15.75" thickBot="1" x14ac:dyDescent="0.3">
      <c r="A46" s="94" t="s">
        <v>16</v>
      </c>
      <c r="B46" s="24">
        <v>18.239999999999998</v>
      </c>
      <c r="C46" s="24">
        <v>99.39</v>
      </c>
      <c r="D46" s="24">
        <v>0</v>
      </c>
      <c r="E46" s="24">
        <v>0.27</v>
      </c>
      <c r="F46" s="176">
        <f t="shared" si="4"/>
        <v>117.89999999999999</v>
      </c>
      <c r="G46" s="128"/>
      <c r="H46" s="128"/>
      <c r="I46" s="181"/>
    </row>
    <row r="47" spans="1:35" ht="16.5" thickBot="1" x14ac:dyDescent="0.3">
      <c r="A47" s="168" t="s">
        <v>62</v>
      </c>
      <c r="B47" s="9">
        <v>0.03</v>
      </c>
      <c r="C47" s="29">
        <v>0</v>
      </c>
      <c r="D47" s="29">
        <v>0</v>
      </c>
      <c r="E47" s="29">
        <v>0.15</v>
      </c>
      <c r="F47" s="122">
        <f t="shared" si="4"/>
        <v>0.18</v>
      </c>
      <c r="G47" s="135">
        <f t="shared" ref="G47" si="6">(F47-F48)/F48</f>
        <v>0.5</v>
      </c>
      <c r="H47" s="135">
        <f>F47/$F$76</f>
        <v>1.4465406783311421E-5</v>
      </c>
      <c r="I47" s="138">
        <f>F47-F48</f>
        <v>0.06</v>
      </c>
    </row>
    <row r="48" spans="1:35" ht="15.75" thickBot="1" x14ac:dyDescent="0.3">
      <c r="A48" s="94" t="s">
        <v>16</v>
      </c>
      <c r="B48" s="24">
        <v>0.01</v>
      </c>
      <c r="C48" s="24">
        <v>0</v>
      </c>
      <c r="D48" s="24">
        <v>0</v>
      </c>
      <c r="E48" s="24">
        <v>0.11</v>
      </c>
      <c r="F48" s="194">
        <f t="shared" si="4"/>
        <v>0.12</v>
      </c>
      <c r="G48" s="192"/>
      <c r="H48" s="192"/>
      <c r="I48" s="120"/>
    </row>
    <row r="49" spans="1:9" ht="16.5" thickBot="1" x14ac:dyDescent="0.3">
      <c r="A49" s="168" t="s">
        <v>17</v>
      </c>
      <c r="B49" s="9">
        <v>33.950000000000003</v>
      </c>
      <c r="C49" s="29">
        <v>169.59</v>
      </c>
      <c r="D49" s="29">
        <v>0</v>
      </c>
      <c r="E49" s="29">
        <v>57.1</v>
      </c>
      <c r="F49" s="195">
        <f t="shared" si="4"/>
        <v>260.64000000000004</v>
      </c>
      <c r="G49" s="197">
        <f t="shared" ref="G49" si="7">(F49-F50)/F50</f>
        <v>0.33750705598604236</v>
      </c>
      <c r="H49" s="139">
        <f>F49/$F$76</f>
        <v>2.0945909022234942E-2</v>
      </c>
      <c r="I49" s="138">
        <f>F49-F50</f>
        <v>65.770000000000067</v>
      </c>
    </row>
    <row r="50" spans="1:9" ht="15.75" thickBot="1" x14ac:dyDescent="0.3">
      <c r="A50" s="94" t="s">
        <v>16</v>
      </c>
      <c r="B50" s="24">
        <v>90.08</v>
      </c>
      <c r="C50" s="24">
        <v>47.81</v>
      </c>
      <c r="D50" s="24">
        <v>0</v>
      </c>
      <c r="E50" s="24">
        <v>56.98</v>
      </c>
      <c r="F50" s="194">
        <f t="shared" si="4"/>
        <v>194.86999999999998</v>
      </c>
      <c r="G50" s="130"/>
      <c r="H50" s="130"/>
      <c r="I50" s="120"/>
    </row>
    <row r="51" spans="1:9" ht="16.5" thickBot="1" x14ac:dyDescent="0.3">
      <c r="A51" s="168" t="s">
        <v>29</v>
      </c>
      <c r="B51" s="9">
        <v>240.01</v>
      </c>
      <c r="C51" s="29">
        <v>857.91</v>
      </c>
      <c r="D51" s="29">
        <v>3.37</v>
      </c>
      <c r="E51" s="29">
        <v>3.1</v>
      </c>
      <c r="F51" s="195">
        <f t="shared" si="4"/>
        <v>1104.3899999999999</v>
      </c>
      <c r="G51" s="135">
        <f t="shared" ref="G51" si="8">(F51-F52)/F52</f>
        <v>-5.0722021660650006E-2</v>
      </c>
      <c r="H51" s="139">
        <f>F51/$F$76</f>
        <v>8.875250331900722E-2</v>
      </c>
      <c r="I51" s="138">
        <f>F51-F52</f>
        <v>-59.010000000000218</v>
      </c>
    </row>
    <row r="52" spans="1:9" ht="15.75" thickBot="1" x14ac:dyDescent="0.3">
      <c r="A52" s="94" t="s">
        <v>16</v>
      </c>
      <c r="B52" s="24">
        <v>226.63</v>
      </c>
      <c r="C52" s="24">
        <v>892.21</v>
      </c>
      <c r="D52" s="24">
        <v>41.24</v>
      </c>
      <c r="E52" s="24">
        <v>3.32</v>
      </c>
      <c r="F52" s="194">
        <f t="shared" si="4"/>
        <v>1163.4000000000001</v>
      </c>
      <c r="G52" s="130"/>
      <c r="H52" s="130"/>
      <c r="I52" s="120"/>
    </row>
    <row r="53" spans="1:9" ht="16.5" thickBot="1" x14ac:dyDescent="0.3">
      <c r="A53" s="168" t="s">
        <v>22</v>
      </c>
      <c r="B53" s="9">
        <v>21.84</v>
      </c>
      <c r="C53" s="29">
        <v>25.37</v>
      </c>
      <c r="D53" s="29">
        <v>0</v>
      </c>
      <c r="E53" s="29">
        <v>0.1</v>
      </c>
      <c r="F53" s="195">
        <f t="shared" si="4"/>
        <v>47.31</v>
      </c>
      <c r="G53" s="135">
        <f t="shared" ref="G53" si="9">(F53-F54)/F54</f>
        <v>0.39639905548996457</v>
      </c>
      <c r="H53" s="139">
        <f>F53/$F$76</f>
        <v>3.8019910828803521E-3</v>
      </c>
      <c r="I53" s="138">
        <f>F53-F54</f>
        <v>13.43</v>
      </c>
    </row>
    <row r="54" spans="1:9" ht="15.75" thickBot="1" x14ac:dyDescent="0.3">
      <c r="A54" s="94" t="s">
        <v>16</v>
      </c>
      <c r="B54" s="24">
        <v>17.32</v>
      </c>
      <c r="C54" s="24">
        <v>16.5</v>
      </c>
      <c r="D54" s="24">
        <v>0</v>
      </c>
      <c r="E54" s="24">
        <v>0.06</v>
      </c>
      <c r="F54" s="194">
        <f t="shared" si="4"/>
        <v>33.880000000000003</v>
      </c>
      <c r="G54" s="128"/>
      <c r="H54" s="130"/>
      <c r="I54" s="120"/>
    </row>
    <row r="55" spans="1:9" ht="15.75" x14ac:dyDescent="0.25">
      <c r="A55" s="95" t="s">
        <v>66</v>
      </c>
      <c r="B55" s="191">
        <f>SUM(B5,B7,B9,B11,B13,B15,B17,B19,B21,B23,B25,B27,B29,B31,B33,B35,B37,B39,B41,B43,B45,B47,B49,B51,B53)</f>
        <v>2183.4300000000003</v>
      </c>
      <c r="C55" s="191">
        <f t="shared" ref="C55:F55" si="10">SUM(C5,C7,C9,C11,C13,C15,C17,C19,C21,C23,C25,C27,C29,C31,C33,C35,C37,C39,C41,C43,C45,C47,C49,C51,C53)</f>
        <v>6580.07</v>
      </c>
      <c r="D55" s="191">
        <f t="shared" si="10"/>
        <v>790.98</v>
      </c>
      <c r="E55" s="191">
        <f t="shared" si="10"/>
        <v>235.69999999999993</v>
      </c>
      <c r="F55" s="191">
        <f t="shared" si="10"/>
        <v>9790.1799999999985</v>
      </c>
      <c r="G55" s="193">
        <f>(F55-F56)/F56</f>
        <v>0.11663423658523796</v>
      </c>
      <c r="H55" s="131">
        <f>F55/$F$76</f>
        <v>0.78677186767688767</v>
      </c>
      <c r="I55" s="107">
        <f>F55-F56</f>
        <v>1022.6000000000004</v>
      </c>
    </row>
    <row r="56" spans="1:9" x14ac:dyDescent="0.25">
      <c r="A56" s="94" t="s">
        <v>26</v>
      </c>
      <c r="B56" s="118">
        <f>SUM(B6,B8,B10,B12,B14,B16,B18,B20,B22,B24,B26,B28,B30,B32,B34,B36,B38,B40,B42,B44,B46,B48,B50,B52,B54)</f>
        <v>2210.7999999999997</v>
      </c>
      <c r="C56" s="118">
        <f t="shared" ref="C56:F56" si="11">SUM(C6,C8,C10,C12,C14,C16,C18,C20,C22,C24,C26,C28,C30,C32,C34,C36,C38,C40,C42,C44,C46,C48,C50,C52,C54)</f>
        <v>5467.8700000000017</v>
      </c>
      <c r="D56" s="118">
        <f t="shared" si="11"/>
        <v>859.59000000000015</v>
      </c>
      <c r="E56" s="118">
        <f t="shared" si="11"/>
        <v>229.32000000000002</v>
      </c>
      <c r="F56" s="118">
        <f t="shared" si="11"/>
        <v>8767.5799999999981</v>
      </c>
      <c r="G56" s="99"/>
      <c r="H56" s="99"/>
      <c r="I56" s="103"/>
    </row>
    <row r="57" spans="1:9" ht="15.75" x14ac:dyDescent="0.25">
      <c r="A57" s="95" t="s">
        <v>27</v>
      </c>
      <c r="B57" s="105">
        <f>(B55-B56)/B56</f>
        <v>-1.2380133888185018E-2</v>
      </c>
      <c r="C57" s="105">
        <f t="shared" ref="C57:F57" si="12">(C55-C56)/C56</f>
        <v>0.20340644528856716</v>
      </c>
      <c r="D57" s="105">
        <f t="shared" si="12"/>
        <v>-7.9817122116357928E-2</v>
      </c>
      <c r="E57" s="105">
        <f t="shared" si="12"/>
        <v>2.7821384964241712E-2</v>
      </c>
      <c r="F57" s="105">
        <f t="shared" si="12"/>
        <v>0.11663423658523796</v>
      </c>
      <c r="G57" s="99"/>
      <c r="H57" s="99"/>
      <c r="I57" s="103"/>
    </row>
    <row r="58" spans="1:9" ht="16.5" thickBot="1" x14ac:dyDescent="0.3">
      <c r="A58" s="83" t="s">
        <v>31</v>
      </c>
      <c r="B58" s="92"/>
      <c r="C58" s="92"/>
      <c r="D58" s="92"/>
      <c r="E58" s="92"/>
      <c r="F58" s="92"/>
      <c r="G58" s="99"/>
      <c r="H58" s="99"/>
      <c r="I58" s="103"/>
    </row>
    <row r="59" spans="1:9" ht="16.5" thickBot="1" x14ac:dyDescent="0.3">
      <c r="A59" s="97" t="s">
        <v>69</v>
      </c>
      <c r="B59" s="9">
        <v>48.18</v>
      </c>
      <c r="C59" s="29">
        <v>73.5</v>
      </c>
      <c r="D59" s="29">
        <v>0</v>
      </c>
      <c r="E59" s="29">
        <v>0</v>
      </c>
      <c r="F59" s="132">
        <f>B59+C59+D59+E59</f>
        <v>121.68</v>
      </c>
      <c r="G59" s="133">
        <f t="shared" ref="G59" si="13">(F59-F60)/F60</f>
        <v>0.9366544644278213</v>
      </c>
      <c r="H59" s="133">
        <f>F59/$F$76</f>
        <v>9.7786149855185207E-3</v>
      </c>
      <c r="I59" s="107">
        <f>F59-F60</f>
        <v>58.850000000000009</v>
      </c>
    </row>
    <row r="60" spans="1:9" ht="15.75" thickBot="1" x14ac:dyDescent="0.3">
      <c r="A60" s="121" t="s">
        <v>16</v>
      </c>
      <c r="B60" s="24">
        <v>28.31</v>
      </c>
      <c r="C60" s="24">
        <v>34.520000000000003</v>
      </c>
      <c r="D60" s="24">
        <v>0</v>
      </c>
      <c r="E60" s="24">
        <v>0</v>
      </c>
      <c r="F60" s="127">
        <f t="shared" ref="F60:F72" si="14">B60+C60+D60+E60</f>
        <v>62.83</v>
      </c>
      <c r="G60" s="130"/>
      <c r="H60" s="130"/>
      <c r="I60" s="120"/>
    </row>
    <row r="61" spans="1:9" ht="16.5" thickBot="1" x14ac:dyDescent="0.3">
      <c r="A61" s="97" t="s">
        <v>32</v>
      </c>
      <c r="B61" s="9">
        <v>303.14</v>
      </c>
      <c r="C61" s="29">
        <v>123.93</v>
      </c>
      <c r="D61" s="29">
        <v>0</v>
      </c>
      <c r="E61" s="29">
        <v>11.9</v>
      </c>
      <c r="F61" s="124">
        <f t="shared" si="14"/>
        <v>438.96999999999997</v>
      </c>
      <c r="G61" s="125">
        <f t="shared" ref="G61:G73" si="15">(F61-F62)/F62</f>
        <v>0.4361381927632007</v>
      </c>
      <c r="H61" s="125">
        <f>F61/$F$76</f>
        <v>3.5277108975945631E-2</v>
      </c>
      <c r="I61" s="107">
        <f>F61-F62</f>
        <v>133.30999999999995</v>
      </c>
    </row>
    <row r="62" spans="1:9" ht="15.75" thickBot="1" x14ac:dyDescent="0.3">
      <c r="A62" s="121" t="s">
        <v>16</v>
      </c>
      <c r="B62" s="24">
        <v>229.24</v>
      </c>
      <c r="C62" s="24">
        <v>67.61</v>
      </c>
      <c r="D62" s="24">
        <v>0</v>
      </c>
      <c r="E62" s="24">
        <v>8.81</v>
      </c>
      <c r="F62" s="127">
        <f t="shared" si="14"/>
        <v>305.66000000000003</v>
      </c>
      <c r="G62" s="130"/>
      <c r="H62" s="130"/>
      <c r="I62" s="120"/>
    </row>
    <row r="63" spans="1:9" ht="16.5" thickBot="1" x14ac:dyDescent="0.3">
      <c r="A63" s="33" t="s">
        <v>35</v>
      </c>
      <c r="B63" s="9">
        <v>64.260000000000005</v>
      </c>
      <c r="C63" s="29">
        <v>59.56</v>
      </c>
      <c r="D63" s="29">
        <v>0</v>
      </c>
      <c r="E63" s="29">
        <v>0.21</v>
      </c>
      <c r="F63" s="124">
        <f t="shared" si="14"/>
        <v>124.03</v>
      </c>
      <c r="G63" s="125">
        <f t="shared" si="15"/>
        <v>2.9807372965792125E-2</v>
      </c>
      <c r="H63" s="125">
        <f>F63/$F$76</f>
        <v>9.9674689074117535E-3</v>
      </c>
      <c r="I63" s="107">
        <f>F63-F64</f>
        <v>3.5900000000000034</v>
      </c>
    </row>
    <row r="64" spans="1:9" ht="15.75" thickBot="1" x14ac:dyDescent="0.3">
      <c r="A64" s="121" t="s">
        <v>16</v>
      </c>
      <c r="B64" s="24">
        <v>56.68</v>
      </c>
      <c r="C64" s="24">
        <v>63.7</v>
      </c>
      <c r="D64" s="24">
        <v>0</v>
      </c>
      <c r="E64" s="24">
        <v>0.06</v>
      </c>
      <c r="F64" s="127">
        <f t="shared" si="14"/>
        <v>120.44</v>
      </c>
      <c r="G64" s="130"/>
      <c r="H64" s="130"/>
      <c r="I64" s="120"/>
    </row>
    <row r="65" spans="1:9" ht="16.5" thickBot="1" x14ac:dyDescent="0.3">
      <c r="A65" s="33" t="s">
        <v>33</v>
      </c>
      <c r="B65" s="9">
        <v>184.74</v>
      </c>
      <c r="C65" s="29">
        <v>54.1</v>
      </c>
      <c r="D65" s="29">
        <v>0</v>
      </c>
      <c r="E65" s="29">
        <v>0</v>
      </c>
      <c r="F65" s="124">
        <f t="shared" si="14"/>
        <v>238.84</v>
      </c>
      <c r="G65" s="125">
        <f t="shared" si="15"/>
        <v>0.32843873407864738</v>
      </c>
      <c r="H65" s="125">
        <f>F65/$F$76</f>
        <v>1.9193987534033889E-2</v>
      </c>
      <c r="I65" s="107">
        <f>F65-F66</f>
        <v>59.050000000000011</v>
      </c>
    </row>
    <row r="66" spans="1:9" ht="15.75" thickBot="1" x14ac:dyDescent="0.3">
      <c r="A66" s="121" t="s">
        <v>16</v>
      </c>
      <c r="B66" s="24">
        <v>152.21</v>
      </c>
      <c r="C66" s="24">
        <v>26.16</v>
      </c>
      <c r="D66" s="24">
        <v>1.42</v>
      </c>
      <c r="E66" s="24">
        <v>0</v>
      </c>
      <c r="F66" s="309">
        <f>B66+C66+D66+E66</f>
        <v>179.79</v>
      </c>
      <c r="G66" s="129"/>
      <c r="H66" s="129"/>
      <c r="I66" s="120"/>
    </row>
    <row r="67" spans="1:9" ht="16.5" thickBot="1" x14ac:dyDescent="0.3">
      <c r="A67" s="33" t="s">
        <v>78</v>
      </c>
      <c r="B67" s="9">
        <v>3.49</v>
      </c>
      <c r="C67" s="29">
        <v>0.04</v>
      </c>
      <c r="D67" s="29">
        <v>0</v>
      </c>
      <c r="E67" s="29">
        <v>0</v>
      </c>
      <c r="F67" s="307">
        <f>B67+C67+D67+E67</f>
        <v>3.5300000000000002</v>
      </c>
      <c r="G67" s="125" t="e">
        <f>(F67-F68)/F68</f>
        <v>#DIV/0!</v>
      </c>
      <c r="H67" s="125">
        <f>F67/F76</f>
        <v>2.8368269969494066E-4</v>
      </c>
      <c r="I67" s="107">
        <f>F67-F68</f>
        <v>3.5300000000000002</v>
      </c>
    </row>
    <row r="68" spans="1:9" ht="15.75" thickBot="1" x14ac:dyDescent="0.3">
      <c r="A68" s="121" t="s">
        <v>16</v>
      </c>
      <c r="B68" s="24">
        <v>0</v>
      </c>
      <c r="C68" s="24">
        <v>0</v>
      </c>
      <c r="D68" s="24">
        <v>0</v>
      </c>
      <c r="E68" s="24">
        <v>0</v>
      </c>
      <c r="F68" s="286">
        <f>B68+C68+D68+E68</f>
        <v>0</v>
      </c>
      <c r="G68" s="130"/>
      <c r="H68" s="130"/>
      <c r="I68" s="120"/>
    </row>
    <row r="69" spans="1:9" ht="16.5" thickBot="1" x14ac:dyDescent="0.3">
      <c r="A69" s="273" t="s">
        <v>34</v>
      </c>
      <c r="B69" s="9">
        <v>207.55</v>
      </c>
      <c r="C69" s="29">
        <v>140.69</v>
      </c>
      <c r="D69" s="29">
        <v>170</v>
      </c>
      <c r="E69" s="29">
        <v>24.84</v>
      </c>
      <c r="F69" s="229">
        <f t="shared" si="14"/>
        <v>543.08000000000004</v>
      </c>
      <c r="G69" s="230">
        <f t="shared" si="15"/>
        <v>0.79857592316608728</v>
      </c>
      <c r="H69" s="230">
        <f>F69/$F$76</f>
        <v>4.3643739532670929E-2</v>
      </c>
      <c r="I69" s="308">
        <f>F69-F70</f>
        <v>241.13000000000005</v>
      </c>
    </row>
    <row r="70" spans="1:9" ht="15.75" thickBot="1" x14ac:dyDescent="0.3">
      <c r="A70" s="121" t="s">
        <v>36</v>
      </c>
      <c r="B70" s="24">
        <v>156.04</v>
      </c>
      <c r="C70" s="24">
        <v>122.9</v>
      </c>
      <c r="D70" s="24">
        <v>0</v>
      </c>
      <c r="E70" s="24">
        <v>23.01</v>
      </c>
      <c r="F70" s="127">
        <f t="shared" si="14"/>
        <v>301.95</v>
      </c>
      <c r="G70" s="130"/>
      <c r="H70" s="130"/>
      <c r="I70" s="120"/>
    </row>
    <row r="71" spans="1:9" ht="16.5" thickBot="1" x14ac:dyDescent="0.3">
      <c r="A71" s="33" t="s">
        <v>64</v>
      </c>
      <c r="B71" s="9">
        <v>1030.5</v>
      </c>
      <c r="C71" s="29">
        <v>148.22</v>
      </c>
      <c r="D71" s="29">
        <v>0</v>
      </c>
      <c r="E71" s="29">
        <v>4.45</v>
      </c>
      <c r="F71" s="124">
        <f t="shared" si="14"/>
        <v>1183.17</v>
      </c>
      <c r="G71" s="125">
        <f t="shared" si="15"/>
        <v>0.33073522961163415</v>
      </c>
      <c r="H71" s="125">
        <f>F71/$F$76</f>
        <v>9.5083529687836538E-2</v>
      </c>
      <c r="I71" s="107">
        <f>F71-F72</f>
        <v>294.06000000000006</v>
      </c>
    </row>
    <row r="72" spans="1:9" ht="15.75" thickBot="1" x14ac:dyDescent="0.3">
      <c r="A72" s="121" t="s">
        <v>36</v>
      </c>
      <c r="B72" s="24">
        <v>829.26</v>
      </c>
      <c r="C72" s="24">
        <v>54.35</v>
      </c>
      <c r="D72" s="24">
        <v>0</v>
      </c>
      <c r="E72" s="24">
        <v>5.5</v>
      </c>
      <c r="F72" s="127">
        <f t="shared" si="14"/>
        <v>889.11</v>
      </c>
      <c r="G72" s="130"/>
      <c r="H72" s="130"/>
      <c r="I72" s="120"/>
    </row>
    <row r="73" spans="1:9" ht="15.75" x14ac:dyDescent="0.25">
      <c r="A73" s="96" t="s">
        <v>37</v>
      </c>
      <c r="B73" s="111">
        <f t="shared" ref="B73:F74" si="16">SUM(B59,B61,B63,B65,B67,B69,B71)</f>
        <v>1841.86</v>
      </c>
      <c r="C73" s="111">
        <f t="shared" si="16"/>
        <v>600.04000000000008</v>
      </c>
      <c r="D73" s="111">
        <f t="shared" si="16"/>
        <v>170</v>
      </c>
      <c r="E73" s="111">
        <f t="shared" si="16"/>
        <v>41.400000000000006</v>
      </c>
      <c r="F73" s="111">
        <f t="shared" si="16"/>
        <v>2653.3</v>
      </c>
      <c r="G73" s="131">
        <f t="shared" si="15"/>
        <v>0.42667412274570105</v>
      </c>
      <c r="H73" s="131">
        <f>F73/$F$76</f>
        <v>0.21322813232311222</v>
      </c>
      <c r="I73" s="107">
        <f>F73-F74</f>
        <v>793.52</v>
      </c>
    </row>
    <row r="74" spans="1:9" x14ac:dyDescent="0.25">
      <c r="A74" s="94" t="s">
        <v>26</v>
      </c>
      <c r="B74" s="118">
        <f t="shared" si="16"/>
        <v>1451.74</v>
      </c>
      <c r="C74" s="118">
        <f t="shared" si="16"/>
        <v>369.24</v>
      </c>
      <c r="D74" s="118">
        <f t="shared" si="16"/>
        <v>1.42</v>
      </c>
      <c r="E74" s="118">
        <f t="shared" si="16"/>
        <v>37.380000000000003</v>
      </c>
      <c r="F74" s="118">
        <f t="shared" si="16"/>
        <v>1859.7800000000002</v>
      </c>
      <c r="G74" s="119"/>
      <c r="H74" s="119"/>
      <c r="I74" s="117"/>
    </row>
    <row r="75" spans="1:9" ht="15.75" x14ac:dyDescent="0.25">
      <c r="A75" s="95" t="s">
        <v>27</v>
      </c>
      <c r="B75" s="105">
        <f t="shared" ref="B75:F75" si="17">(B73-B74)/B74</f>
        <v>0.26872580489619347</v>
      </c>
      <c r="C75" s="105">
        <f t="shared" si="17"/>
        <v>0.62506770664066746</v>
      </c>
      <c r="D75" s="105">
        <f t="shared" si="17"/>
        <v>118.71830985915494</v>
      </c>
      <c r="E75" s="105">
        <f t="shared" si="17"/>
        <v>0.10754414125200649</v>
      </c>
      <c r="F75" s="105">
        <f t="shared" si="17"/>
        <v>0.42667412274570105</v>
      </c>
      <c r="G75" s="99"/>
      <c r="H75" s="99"/>
      <c r="I75" s="103"/>
    </row>
    <row r="76" spans="1:9" ht="15.75" x14ac:dyDescent="0.25">
      <c r="A76" s="106" t="s">
        <v>42</v>
      </c>
      <c r="B76" s="107">
        <f>B73+B55</f>
        <v>4025.29</v>
      </c>
      <c r="C76" s="107">
        <f t="shared" ref="C76:F76" si="18">C73+C55</f>
        <v>7180.11</v>
      </c>
      <c r="D76" s="107">
        <f t="shared" si="18"/>
        <v>960.98</v>
      </c>
      <c r="E76" s="107">
        <f t="shared" si="18"/>
        <v>277.09999999999991</v>
      </c>
      <c r="F76" s="107">
        <f t="shared" si="18"/>
        <v>12443.48</v>
      </c>
      <c r="G76" s="104">
        <f t="shared" ref="G76" si="19">(F76-F77)/F77</f>
        <v>0.17089098327336244</v>
      </c>
      <c r="H76" s="104">
        <f>F76/$F$76</f>
        <v>1</v>
      </c>
      <c r="I76" s="107">
        <f>F76-F77</f>
        <v>1816.1200000000008</v>
      </c>
    </row>
    <row r="77" spans="1:9" x14ac:dyDescent="0.25">
      <c r="A77" s="94" t="s">
        <v>26</v>
      </c>
      <c r="B77" s="117">
        <f>B56+B74</f>
        <v>3662.54</v>
      </c>
      <c r="C77" s="117">
        <f t="shared" ref="C77:F77" si="20">C56+C74</f>
        <v>5837.1100000000015</v>
      </c>
      <c r="D77" s="117">
        <f t="shared" si="20"/>
        <v>861.0100000000001</v>
      </c>
      <c r="E77" s="117">
        <f t="shared" si="20"/>
        <v>266.70000000000005</v>
      </c>
      <c r="F77" s="117">
        <f t="shared" si="20"/>
        <v>10627.359999999999</v>
      </c>
      <c r="G77" s="99"/>
      <c r="H77" s="99"/>
      <c r="I77" s="103"/>
    </row>
    <row r="78" spans="1:9" ht="15.75" x14ac:dyDescent="0.25">
      <c r="A78" s="98" t="s">
        <v>27</v>
      </c>
      <c r="B78" s="104">
        <f>(B76-B77)/B77</f>
        <v>9.9043286899255706E-2</v>
      </c>
      <c r="C78" s="104">
        <f t="shared" ref="C78:E78" si="21">(C76-C77)/C77</f>
        <v>0.23007961131450286</v>
      </c>
      <c r="D78" s="104">
        <f t="shared" si="21"/>
        <v>0.11610782685450796</v>
      </c>
      <c r="E78" s="104">
        <f t="shared" si="21"/>
        <v>3.8995125609298319E-2</v>
      </c>
      <c r="F78" s="104">
        <f>(F76-F77)/F77</f>
        <v>0.17089098327336244</v>
      </c>
      <c r="G78" s="99"/>
      <c r="H78" s="99"/>
      <c r="I78" s="103"/>
    </row>
    <row r="79" spans="1:9" ht="15.75" x14ac:dyDescent="0.25">
      <c r="A79" s="83" t="s">
        <v>43</v>
      </c>
      <c r="B79" s="104">
        <f>B76/$F$76</f>
        <v>0.32348587372664239</v>
      </c>
      <c r="C79" s="104">
        <f t="shared" ref="C79:F79" si="22">C76/$F$76</f>
        <v>0.57701784388290089</v>
      </c>
      <c r="D79" s="104">
        <f t="shared" si="22"/>
        <v>7.7227592281258944E-2</v>
      </c>
      <c r="E79" s="104">
        <f t="shared" si="22"/>
        <v>2.2268690109197742E-2</v>
      </c>
      <c r="F79" s="104">
        <f t="shared" si="22"/>
        <v>1</v>
      </c>
      <c r="G79" s="99"/>
      <c r="H79" s="99"/>
      <c r="I79" s="103"/>
    </row>
    <row r="80" spans="1:9" x14ac:dyDescent="0.25">
      <c r="A80" s="94" t="s">
        <v>44</v>
      </c>
      <c r="B80" s="119">
        <f>B77/$F$77</f>
        <v>0.34463309796600478</v>
      </c>
      <c r="C80" s="119">
        <f>C77/$F$77</f>
        <v>0.54925306002619678</v>
      </c>
      <c r="D80" s="119">
        <f>D77/$F$77</f>
        <v>8.1018239713343695E-2</v>
      </c>
      <c r="E80" s="119">
        <f>E77/$F$77</f>
        <v>2.5095602294455073E-2</v>
      </c>
      <c r="F80" s="119">
        <f>F77/$F$77</f>
        <v>1</v>
      </c>
      <c r="G80" s="99"/>
      <c r="H80" s="99"/>
      <c r="I80" s="103"/>
    </row>
    <row r="81" spans="1:1" ht="15.75" x14ac:dyDescent="0.25">
      <c r="A81" s="90"/>
    </row>
    <row r="82" spans="1:1" ht="18.75" x14ac:dyDescent="0.3">
      <c r="A82" s="91" t="s">
        <v>45</v>
      </c>
    </row>
    <row r="83" spans="1:1" s="175" customFormat="1" x14ac:dyDescent="0.25">
      <c r="A83" s="175" t="s">
        <v>67</v>
      </c>
    </row>
    <row r="84" spans="1:1" s="175" customFormat="1" x14ac:dyDescent="0.25">
      <c r="A84" s="175" t="s">
        <v>68</v>
      </c>
    </row>
    <row r="85" spans="1:1" x14ac:dyDescent="0.25">
      <c r="A85" s="175" t="s">
        <v>75</v>
      </c>
    </row>
    <row r="86" spans="1:1" x14ac:dyDescent="0.25">
      <c r="A86" s="175" t="s">
        <v>73</v>
      </c>
    </row>
    <row r="87" spans="1:1" x14ac:dyDescent="0.25">
      <c r="A87" s="175" t="s">
        <v>79</v>
      </c>
    </row>
  </sheetData>
  <mergeCells count="1">
    <mergeCell ref="A1:I2"/>
  </mergeCells>
  <pageMargins left="0.7" right="0.7" top="0.75" bottom="0.75" header="0.3" footer="0.3"/>
  <pageSetup paperSize="9" scale="67" orientation="portrait" r:id="rId1"/>
  <ignoredErrors>
    <ignoredError sqref="G71 G37 G29 G55 G13 G19 G31 G47 G49 G5:I5 G15 G39 G33 G5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9"/>
  <sheetViews>
    <sheetView workbookViewId="0">
      <selection activeCell="E22" sqref="E22"/>
    </sheetView>
  </sheetViews>
  <sheetFormatPr defaultRowHeight="15" x14ac:dyDescent="0.25"/>
  <cols>
    <col min="1" max="1" width="30.28515625" style="143" customWidth="1"/>
    <col min="2" max="2" width="12.5703125" style="143" customWidth="1"/>
    <col min="3" max="3" width="14.140625" style="143" customWidth="1"/>
    <col min="4" max="4" width="14.5703125" style="143" customWidth="1"/>
    <col min="5" max="5" width="10.28515625" style="143" customWidth="1"/>
    <col min="6" max="6" width="11" style="143" customWidth="1"/>
    <col min="7" max="7" width="9.140625" style="143"/>
    <col min="8" max="8" width="10.28515625" style="143" customWidth="1"/>
    <col min="9" max="16384" width="9.140625" style="143"/>
  </cols>
  <sheetData>
    <row r="1" spans="1:8" x14ac:dyDescent="0.25">
      <c r="A1" s="328" t="s">
        <v>80</v>
      </c>
      <c r="B1" s="329"/>
      <c r="C1" s="329"/>
      <c r="D1" s="329"/>
      <c r="E1" s="329"/>
      <c r="F1" s="329"/>
      <c r="G1" s="329"/>
      <c r="H1" s="329"/>
    </row>
    <row r="2" spans="1:8" x14ac:dyDescent="0.25">
      <c r="A2" s="330"/>
      <c r="B2" s="330"/>
      <c r="C2" s="330"/>
      <c r="D2" s="330"/>
      <c r="E2" s="330"/>
      <c r="F2" s="330"/>
      <c r="G2" s="330"/>
      <c r="H2" s="330"/>
    </row>
    <row r="3" spans="1:8" ht="15.75" thickBot="1" x14ac:dyDescent="0.3">
      <c r="A3" s="331"/>
      <c r="B3" s="331"/>
      <c r="C3" s="331"/>
      <c r="D3" s="331"/>
      <c r="E3" s="331"/>
      <c r="F3" s="331"/>
      <c r="G3" s="331"/>
      <c r="H3" s="331"/>
    </row>
    <row r="4" spans="1:8" ht="48" thickBot="1" x14ac:dyDescent="0.3">
      <c r="A4" s="144" t="s">
        <v>0</v>
      </c>
      <c r="B4" s="145" t="s">
        <v>47</v>
      </c>
      <c r="C4" s="145" t="s">
        <v>46</v>
      </c>
      <c r="D4" s="145" t="s">
        <v>53</v>
      </c>
      <c r="E4" s="145" t="s">
        <v>12</v>
      </c>
      <c r="F4" s="146" t="s">
        <v>13</v>
      </c>
      <c r="G4" s="147" t="s">
        <v>14</v>
      </c>
      <c r="H4" s="148" t="s">
        <v>15</v>
      </c>
    </row>
    <row r="5" spans="1:8" ht="15.75" x14ac:dyDescent="0.25">
      <c r="A5" s="314"/>
      <c r="B5" s="315"/>
      <c r="C5" s="315"/>
      <c r="D5" s="315"/>
      <c r="E5" s="315"/>
      <c r="F5" s="315"/>
      <c r="G5" s="315"/>
      <c r="H5" s="316"/>
    </row>
    <row r="6" spans="1:8" ht="15.75" x14ac:dyDescent="0.25">
      <c r="A6" s="83" t="s">
        <v>63</v>
      </c>
      <c r="B6" s="150"/>
      <c r="C6" s="150"/>
      <c r="D6" s="150"/>
      <c r="E6" s="150"/>
      <c r="F6" s="150"/>
      <c r="G6" s="150"/>
      <c r="H6" s="150"/>
    </row>
    <row r="7" spans="1:8" ht="16.5" thickBot="1" x14ac:dyDescent="0.3">
      <c r="A7" s="33" t="s">
        <v>81</v>
      </c>
      <c r="B7" s="152">
        <v>0</v>
      </c>
      <c r="C7" s="152">
        <v>0</v>
      </c>
      <c r="D7" s="152">
        <v>0</v>
      </c>
      <c r="E7" s="198">
        <f t="shared" ref="E7:E8" si="0">B7+C7+D7</f>
        <v>0</v>
      </c>
      <c r="F7" s="199" t="e">
        <f>(E7-E8)/E8</f>
        <v>#DIV/0!</v>
      </c>
      <c r="G7" s="200">
        <f>E7/$E$68</f>
        <v>0</v>
      </c>
      <c r="H7" s="154">
        <f>E7-E8</f>
        <v>0</v>
      </c>
    </row>
    <row r="8" spans="1:8" ht="15.75" thickBot="1" x14ac:dyDescent="0.3">
      <c r="A8" s="94" t="s">
        <v>36</v>
      </c>
      <c r="B8" s="177">
        <v>0</v>
      </c>
      <c r="C8" s="177">
        <v>0</v>
      </c>
      <c r="D8" s="177">
        <v>0</v>
      </c>
      <c r="E8" s="201">
        <f t="shared" si="0"/>
        <v>0</v>
      </c>
      <c r="F8" s="201"/>
      <c r="G8" s="201"/>
      <c r="H8" s="201"/>
    </row>
    <row r="9" spans="1:8" ht="16.5" thickBot="1" x14ac:dyDescent="0.3">
      <c r="A9" s="33" t="s">
        <v>19</v>
      </c>
      <c r="B9" s="152">
        <v>118.93</v>
      </c>
      <c r="C9" s="152">
        <v>0.98</v>
      </c>
      <c r="D9" s="152">
        <v>175.01</v>
      </c>
      <c r="E9" s="198">
        <f>B9+C9+D9</f>
        <v>294.92</v>
      </c>
      <c r="F9" s="199">
        <f>(E9-E10)/E10</f>
        <v>1.2396719319562577</v>
      </c>
      <c r="G9" s="200">
        <f>E9/$E$68</f>
        <v>8.3546032186695318E-2</v>
      </c>
      <c r="H9" s="154">
        <f>E9-E10</f>
        <v>163.24</v>
      </c>
    </row>
    <row r="10" spans="1:8" ht="15.75" thickBot="1" x14ac:dyDescent="0.3">
      <c r="A10" s="94" t="s">
        <v>16</v>
      </c>
      <c r="B10" s="177">
        <v>10.210000000000001</v>
      </c>
      <c r="C10" s="177">
        <v>2.5099999999999998</v>
      </c>
      <c r="D10" s="177">
        <v>118.96</v>
      </c>
      <c r="E10" s="201">
        <f t="shared" ref="E10:E55" si="1">B10+C10+D10</f>
        <v>131.68</v>
      </c>
      <c r="F10" s="202"/>
      <c r="G10" s="204"/>
      <c r="H10" s="178"/>
    </row>
    <row r="11" spans="1:8" ht="16.5" thickBot="1" x14ac:dyDescent="0.3">
      <c r="A11" s="33" t="s">
        <v>23</v>
      </c>
      <c r="B11" s="152">
        <v>1.38</v>
      </c>
      <c r="C11" s="152">
        <v>0.78</v>
      </c>
      <c r="D11" s="152">
        <v>6.45</v>
      </c>
      <c r="E11" s="206">
        <f t="shared" si="1"/>
        <v>8.61</v>
      </c>
      <c r="F11" s="205">
        <f t="shared" ref="F11:F41" si="2">(E11-E12)/E12</f>
        <v>0.8799126637554584</v>
      </c>
      <c r="G11" s="205">
        <f>E11/$E$68</f>
        <v>2.439072755755617E-3</v>
      </c>
      <c r="H11" s="179">
        <f>E11-E12</f>
        <v>4.0299999999999994</v>
      </c>
    </row>
    <row r="12" spans="1:8" ht="15.75" thickBot="1" x14ac:dyDescent="0.3">
      <c r="A12" s="94" t="s">
        <v>16</v>
      </c>
      <c r="B12" s="177">
        <v>0.21</v>
      </c>
      <c r="C12" s="177">
        <v>0.72</v>
      </c>
      <c r="D12" s="177">
        <v>3.65</v>
      </c>
      <c r="E12" s="207">
        <f t="shared" si="1"/>
        <v>4.58</v>
      </c>
      <c r="F12" s="202"/>
      <c r="G12" s="202"/>
      <c r="H12" s="178"/>
    </row>
    <row r="13" spans="1:8" ht="16.5" thickBot="1" x14ac:dyDescent="0.3">
      <c r="A13" s="33" t="s">
        <v>20</v>
      </c>
      <c r="B13" s="152">
        <v>4.8</v>
      </c>
      <c r="C13" s="152">
        <v>0</v>
      </c>
      <c r="D13" s="152">
        <v>8.07</v>
      </c>
      <c r="E13" s="208">
        <f t="shared" si="1"/>
        <v>12.870000000000001</v>
      </c>
      <c r="F13" s="209">
        <f>(E13-E14)/E14</f>
        <v>-0.66769945778466311</v>
      </c>
      <c r="G13" s="205">
        <f>E13/$E$68</f>
        <v>3.6458613666172819E-3</v>
      </c>
      <c r="H13" s="211">
        <f>E13-E14</f>
        <v>-25.860000000000003</v>
      </c>
    </row>
    <row r="14" spans="1:8" ht="16.5" customHeight="1" thickBot="1" x14ac:dyDescent="0.3">
      <c r="A14" s="94" t="s">
        <v>16</v>
      </c>
      <c r="B14" s="177">
        <v>26.37</v>
      </c>
      <c r="C14" s="177">
        <v>0</v>
      </c>
      <c r="D14" s="177">
        <v>12.36</v>
      </c>
      <c r="E14" s="201">
        <f t="shared" si="1"/>
        <v>38.730000000000004</v>
      </c>
      <c r="F14" s="210"/>
      <c r="G14" s="210"/>
      <c r="H14" s="232"/>
    </row>
    <row r="15" spans="1:8" ht="15.75" thickBot="1" x14ac:dyDescent="0.3">
      <c r="A15" s="93" t="s">
        <v>70</v>
      </c>
      <c r="B15" s="152">
        <v>0</v>
      </c>
      <c r="C15" s="152">
        <v>0</v>
      </c>
      <c r="D15" s="152">
        <v>0.23</v>
      </c>
      <c r="E15" s="155">
        <f t="shared" si="1"/>
        <v>0.23</v>
      </c>
      <c r="F15" s="222" t="e">
        <f>(E15-E16)/E16</f>
        <v>#DIV/0!</v>
      </c>
      <c r="G15" s="222">
        <f>E15/E68</f>
        <v>6.5155253638071086E-5</v>
      </c>
      <c r="H15" s="223">
        <f>E15-E16</f>
        <v>0.23</v>
      </c>
    </row>
    <row r="16" spans="1:8" ht="15.75" thickBot="1" x14ac:dyDescent="0.3">
      <c r="A16" s="301" t="s">
        <v>16</v>
      </c>
      <c r="B16" s="177">
        <v>0</v>
      </c>
      <c r="C16" s="177">
        <v>0</v>
      </c>
      <c r="D16" s="177">
        <v>0</v>
      </c>
      <c r="E16" s="292">
        <f t="shared" si="1"/>
        <v>0</v>
      </c>
      <c r="F16" s="204"/>
      <c r="G16" s="204"/>
      <c r="H16" s="310"/>
    </row>
    <row r="17" spans="1:8" ht="15.75" thickBot="1" x14ac:dyDescent="0.3">
      <c r="A17" s="168" t="s">
        <v>76</v>
      </c>
      <c r="B17" s="152">
        <v>0</v>
      </c>
      <c r="C17" s="152">
        <v>0</v>
      </c>
      <c r="D17" s="152">
        <v>0.05</v>
      </c>
      <c r="E17" s="311">
        <f>B17+C17+D17</f>
        <v>0.05</v>
      </c>
      <c r="F17" s="200" t="e">
        <f>(E17-E18)/E18</f>
        <v>#DIV/0!</v>
      </c>
      <c r="G17" s="200">
        <f>E17/E68</f>
        <v>1.4164185573493713E-5</v>
      </c>
      <c r="H17" s="312">
        <f>E17-E18</f>
        <v>0.05</v>
      </c>
    </row>
    <row r="18" spans="1:8" ht="15.75" thickBot="1" x14ac:dyDescent="0.3">
      <c r="A18" s="272" t="s">
        <v>16</v>
      </c>
      <c r="B18" s="177">
        <v>0</v>
      </c>
      <c r="C18" s="177">
        <v>0</v>
      </c>
      <c r="D18" s="177">
        <v>0</v>
      </c>
      <c r="E18" s="313">
        <f>B18+C18+D18</f>
        <v>0</v>
      </c>
      <c r="F18" s="210"/>
      <c r="G18" s="210"/>
      <c r="H18" s="232"/>
    </row>
    <row r="19" spans="1:8" ht="16.5" thickBot="1" x14ac:dyDescent="0.3">
      <c r="A19" s="273" t="s">
        <v>21</v>
      </c>
      <c r="B19" s="152">
        <v>0</v>
      </c>
      <c r="C19" s="152">
        <v>0</v>
      </c>
      <c r="D19" s="152">
        <v>32.86</v>
      </c>
      <c r="E19" s="302">
        <f t="shared" si="1"/>
        <v>32.86</v>
      </c>
      <c r="F19" s="214">
        <f t="shared" si="2"/>
        <v>9.2783505154639151E-2</v>
      </c>
      <c r="G19" s="214">
        <f>E19/$E$68</f>
        <v>9.3087027589000681E-3</v>
      </c>
      <c r="H19" s="212">
        <f>E19-E20</f>
        <v>2.7899999999999991</v>
      </c>
    </row>
    <row r="20" spans="1:8" ht="15.75" thickBot="1" x14ac:dyDescent="0.3">
      <c r="A20" s="94" t="s">
        <v>16</v>
      </c>
      <c r="B20" s="177">
        <v>0</v>
      </c>
      <c r="C20" s="177">
        <v>0</v>
      </c>
      <c r="D20" s="177">
        <v>30.07</v>
      </c>
      <c r="E20" s="215">
        <f t="shared" si="1"/>
        <v>30.07</v>
      </c>
      <c r="F20" s="216"/>
      <c r="G20" s="216"/>
      <c r="H20" s="217"/>
    </row>
    <row r="21" spans="1:8" ht="16.5" thickBot="1" x14ac:dyDescent="0.3">
      <c r="A21" s="33" t="s">
        <v>71</v>
      </c>
      <c r="B21" s="320">
        <v>0</v>
      </c>
      <c r="C21" s="320">
        <v>0</v>
      </c>
      <c r="D21" s="320">
        <v>2.08</v>
      </c>
      <c r="E21" s="295">
        <f t="shared" si="1"/>
        <v>2.08</v>
      </c>
      <c r="F21" s="296">
        <f t="shared" ref="F21" si="3">(E21-E22)/E22</f>
        <v>5.3030303030303028</v>
      </c>
      <c r="G21" s="296">
        <f>E21/$E$68</f>
        <v>5.8923011985733851E-4</v>
      </c>
      <c r="H21" s="297">
        <f>E21-E22</f>
        <v>1.75</v>
      </c>
    </row>
    <row r="22" spans="1:8" ht="15.75" thickBot="1" x14ac:dyDescent="0.3">
      <c r="A22" s="94" t="s">
        <v>16</v>
      </c>
      <c r="B22" s="320">
        <v>0</v>
      </c>
      <c r="C22" s="320">
        <v>0</v>
      </c>
      <c r="D22" s="320">
        <v>0.33</v>
      </c>
      <c r="E22" s="290">
        <f t="shared" si="1"/>
        <v>0.33</v>
      </c>
      <c r="F22" s="225"/>
      <c r="G22" s="225"/>
      <c r="H22" s="291"/>
    </row>
    <row r="23" spans="1:8" ht="16.5" thickBot="1" x14ac:dyDescent="0.3">
      <c r="A23" s="33" t="s">
        <v>56</v>
      </c>
      <c r="B23" s="152">
        <v>15.93</v>
      </c>
      <c r="C23" s="152">
        <v>12.14</v>
      </c>
      <c r="D23" s="152">
        <v>32.36</v>
      </c>
      <c r="E23" s="206">
        <f t="shared" si="1"/>
        <v>60.43</v>
      </c>
      <c r="F23" s="205">
        <f t="shared" si="2"/>
        <v>-0.69519822455361646</v>
      </c>
      <c r="G23" s="205">
        <f>E23/$E$68</f>
        <v>1.71188346841245E-2</v>
      </c>
      <c r="H23" s="218">
        <f>E23-E24</f>
        <v>-137.82999999999998</v>
      </c>
    </row>
    <row r="24" spans="1:8" ht="15.75" thickBot="1" x14ac:dyDescent="0.3">
      <c r="A24" s="94" t="s">
        <v>16</v>
      </c>
      <c r="B24" s="177">
        <v>162.4</v>
      </c>
      <c r="C24" s="177">
        <v>9.1999999999999993</v>
      </c>
      <c r="D24" s="177">
        <v>26.66</v>
      </c>
      <c r="E24" s="201">
        <f t="shared" si="1"/>
        <v>198.26</v>
      </c>
      <c r="F24" s="210"/>
      <c r="G24" s="210"/>
      <c r="H24" s="213"/>
    </row>
    <row r="25" spans="1:8" ht="16.5" thickBot="1" x14ac:dyDescent="0.3">
      <c r="A25" s="33" t="s">
        <v>57</v>
      </c>
      <c r="B25" s="152">
        <v>-1.54</v>
      </c>
      <c r="C25" s="152">
        <v>11.32</v>
      </c>
      <c r="D25" s="152">
        <v>80.52</v>
      </c>
      <c r="E25" s="206">
        <f t="shared" si="1"/>
        <v>90.3</v>
      </c>
      <c r="F25" s="205">
        <f t="shared" si="2"/>
        <v>-0.90268557634278823</v>
      </c>
      <c r="G25" s="205">
        <f>E25/$E$68</f>
        <v>2.5580519145729643E-2</v>
      </c>
      <c r="H25" s="218">
        <f>E25-E26</f>
        <v>-837.62000000000012</v>
      </c>
    </row>
    <row r="26" spans="1:8" ht="15.75" thickBot="1" x14ac:dyDescent="0.3">
      <c r="A26" s="94" t="s">
        <v>16</v>
      </c>
      <c r="B26" s="177">
        <v>809.96</v>
      </c>
      <c r="C26" s="177">
        <v>11.08</v>
      </c>
      <c r="D26" s="177">
        <v>106.88</v>
      </c>
      <c r="E26" s="201">
        <f t="shared" si="1"/>
        <v>927.92000000000007</v>
      </c>
      <c r="F26" s="210"/>
      <c r="G26" s="210"/>
      <c r="H26" s="213"/>
    </row>
    <row r="27" spans="1:8" ht="16.5" thickBot="1" x14ac:dyDescent="0.3">
      <c r="A27" s="33" t="s">
        <v>58</v>
      </c>
      <c r="B27" s="152">
        <v>225.51</v>
      </c>
      <c r="C27" s="152">
        <v>33.700000000000003</v>
      </c>
      <c r="D27" s="152">
        <v>40.44</v>
      </c>
      <c r="E27" s="206">
        <f t="shared" si="1"/>
        <v>299.64999999999998</v>
      </c>
      <c r="F27" s="205">
        <f t="shared" si="2"/>
        <v>-0.31532046155603805</v>
      </c>
      <c r="G27" s="205">
        <f>E27/$E$68</f>
        <v>8.4885964141947809E-2</v>
      </c>
      <c r="H27" s="218">
        <f>E27-E28</f>
        <v>-138.00000000000006</v>
      </c>
    </row>
    <row r="28" spans="1:8" ht="15.75" thickBot="1" x14ac:dyDescent="0.3">
      <c r="A28" s="94" t="s">
        <v>16</v>
      </c>
      <c r="B28" s="177">
        <v>366.86</v>
      </c>
      <c r="C28" s="177">
        <v>37.81</v>
      </c>
      <c r="D28" s="177">
        <v>32.979999999999997</v>
      </c>
      <c r="E28" s="201">
        <f t="shared" si="1"/>
        <v>437.65000000000003</v>
      </c>
      <c r="F28" s="210"/>
      <c r="G28" s="210"/>
      <c r="H28" s="213"/>
    </row>
    <row r="29" spans="1:8" ht="16.5" thickBot="1" x14ac:dyDescent="0.3">
      <c r="A29" s="33" t="s">
        <v>55</v>
      </c>
      <c r="B29" s="152">
        <v>0</v>
      </c>
      <c r="C29" s="152">
        <v>0</v>
      </c>
      <c r="D29" s="152">
        <v>2.14</v>
      </c>
      <c r="E29" s="206">
        <f t="shared" si="1"/>
        <v>2.14</v>
      </c>
      <c r="F29" s="205">
        <f t="shared" si="2"/>
        <v>0.69841269841269848</v>
      </c>
      <c r="G29" s="205">
        <f>E29/$E$68</f>
        <v>6.0622714254553092E-4</v>
      </c>
      <c r="H29" s="218">
        <f>E29-E30</f>
        <v>0.88000000000000012</v>
      </c>
    </row>
    <row r="30" spans="1:8" ht="15.75" thickBot="1" x14ac:dyDescent="0.3">
      <c r="A30" s="94" t="s">
        <v>16</v>
      </c>
      <c r="B30" s="177">
        <v>0</v>
      </c>
      <c r="C30" s="177">
        <v>0</v>
      </c>
      <c r="D30" s="177">
        <v>1.26</v>
      </c>
      <c r="E30" s="201">
        <f t="shared" si="1"/>
        <v>1.26</v>
      </c>
      <c r="F30" s="210"/>
      <c r="G30" s="210"/>
      <c r="H30" s="213"/>
    </row>
    <row r="31" spans="1:8" ht="16.5" thickBot="1" x14ac:dyDescent="0.3">
      <c r="A31" s="33" t="s">
        <v>77</v>
      </c>
      <c r="B31" s="152">
        <v>0</v>
      </c>
      <c r="C31" s="152">
        <v>0</v>
      </c>
      <c r="D31" s="152">
        <v>17.25</v>
      </c>
      <c r="E31" s="219">
        <f t="shared" si="1"/>
        <v>17.25</v>
      </c>
      <c r="F31" s="205">
        <f t="shared" si="2"/>
        <v>0.79687500000000011</v>
      </c>
      <c r="G31" s="205">
        <f>E31/$E$68</f>
        <v>4.8866440228553312E-3</v>
      </c>
      <c r="H31" s="220">
        <f>E31-E32</f>
        <v>7.65</v>
      </c>
    </row>
    <row r="32" spans="1:8" ht="15.75" thickBot="1" x14ac:dyDescent="0.3">
      <c r="A32" s="94" t="s">
        <v>16</v>
      </c>
      <c r="B32" s="177">
        <v>0</v>
      </c>
      <c r="C32" s="177">
        <v>0</v>
      </c>
      <c r="D32" s="177">
        <v>9.6</v>
      </c>
      <c r="E32" s="207">
        <f t="shared" si="1"/>
        <v>9.6</v>
      </c>
      <c r="F32" s="202"/>
      <c r="G32" s="210"/>
      <c r="H32" s="221"/>
    </row>
    <row r="33" spans="1:8" ht="16.5" thickBot="1" x14ac:dyDescent="0.3">
      <c r="A33" s="33" t="s">
        <v>25</v>
      </c>
      <c r="B33" s="152">
        <v>0</v>
      </c>
      <c r="C33" s="152">
        <v>0</v>
      </c>
      <c r="D33" s="152">
        <v>0.68</v>
      </c>
      <c r="E33" s="206">
        <f t="shared" si="1"/>
        <v>0.68</v>
      </c>
      <c r="F33" s="205">
        <f t="shared" si="2"/>
        <v>0.21428571428571425</v>
      </c>
      <c r="G33" s="205">
        <f>E33/$E$68</f>
        <v>1.9263292379951451E-4</v>
      </c>
      <c r="H33" s="218">
        <f>E33-E34</f>
        <v>0.12</v>
      </c>
    </row>
    <row r="34" spans="1:8" ht="15.75" thickBot="1" x14ac:dyDescent="0.3">
      <c r="A34" s="94" t="s">
        <v>16</v>
      </c>
      <c r="B34" s="177">
        <v>0</v>
      </c>
      <c r="C34" s="177">
        <v>0</v>
      </c>
      <c r="D34" s="177">
        <v>0.56000000000000005</v>
      </c>
      <c r="E34" s="207">
        <f t="shared" si="1"/>
        <v>0.56000000000000005</v>
      </c>
      <c r="F34" s="210"/>
      <c r="G34" s="202"/>
      <c r="H34" s="213"/>
    </row>
    <row r="35" spans="1:8" ht="16.5" thickBot="1" x14ac:dyDescent="0.3">
      <c r="A35" s="33" t="s">
        <v>59</v>
      </c>
      <c r="B35" s="152">
        <v>24.26</v>
      </c>
      <c r="C35" s="152">
        <v>0</v>
      </c>
      <c r="D35" s="152">
        <v>90.15</v>
      </c>
      <c r="E35" s="206">
        <f t="shared" si="1"/>
        <v>114.41000000000001</v>
      </c>
      <c r="F35" s="222">
        <f t="shared" si="2"/>
        <v>-0.14080805046560518</v>
      </c>
      <c r="G35" s="209">
        <f>E35/$E$68</f>
        <v>3.2410489429268316E-2</v>
      </c>
      <c r="H35" s="223">
        <f>E35-E36</f>
        <v>-18.749999999999986</v>
      </c>
    </row>
    <row r="36" spans="1:8" ht="15.75" thickBot="1" x14ac:dyDescent="0.3">
      <c r="A36" s="94" t="s">
        <v>16</v>
      </c>
      <c r="B36" s="177">
        <v>0.52</v>
      </c>
      <c r="C36" s="177">
        <v>0</v>
      </c>
      <c r="D36" s="177">
        <v>132.63999999999999</v>
      </c>
      <c r="E36" s="266">
        <f t="shared" si="1"/>
        <v>133.16</v>
      </c>
      <c r="F36" s="210"/>
      <c r="G36" s="204"/>
      <c r="H36" s="213"/>
    </row>
    <row r="37" spans="1:8" ht="16.5" thickBot="1" x14ac:dyDescent="0.3">
      <c r="A37" s="33" t="s">
        <v>28</v>
      </c>
      <c r="B37" s="152">
        <v>0</v>
      </c>
      <c r="C37" s="152">
        <v>10.95</v>
      </c>
      <c r="D37" s="152">
        <v>393.33</v>
      </c>
      <c r="E37" s="155">
        <f t="shared" si="1"/>
        <v>404.28</v>
      </c>
      <c r="F37" s="209">
        <f t="shared" si="2"/>
        <v>0.32751034346883806</v>
      </c>
      <c r="G37" s="205">
        <f>E37/$E$68</f>
        <v>0.11452593887304076</v>
      </c>
      <c r="H37" s="223">
        <f>E37-E38</f>
        <v>99.739999999999952</v>
      </c>
    </row>
    <row r="38" spans="1:8" ht="15.75" thickBot="1" x14ac:dyDescent="0.3">
      <c r="A38" s="94" t="s">
        <v>16</v>
      </c>
      <c r="B38" s="177">
        <v>0</v>
      </c>
      <c r="C38" s="177">
        <v>6.06</v>
      </c>
      <c r="D38" s="177">
        <v>298.48</v>
      </c>
      <c r="E38" s="224">
        <f t="shared" si="1"/>
        <v>304.54000000000002</v>
      </c>
      <c r="F38" s="210"/>
      <c r="G38" s="225"/>
      <c r="H38" s="226"/>
    </row>
    <row r="39" spans="1:8" ht="16.5" thickBot="1" x14ac:dyDescent="0.3">
      <c r="A39" s="33" t="s">
        <v>30</v>
      </c>
      <c r="B39" s="152">
        <v>612.02</v>
      </c>
      <c r="C39" s="152">
        <v>0</v>
      </c>
      <c r="D39" s="152">
        <v>125.45</v>
      </c>
      <c r="E39" s="208">
        <f t="shared" si="1"/>
        <v>737.47</v>
      </c>
      <c r="F39" s="222">
        <f t="shared" si="2"/>
        <v>0.37526107712964346</v>
      </c>
      <c r="G39" s="222">
        <f>E39/$E$68</f>
        <v>0.20891323869768816</v>
      </c>
      <c r="H39" s="237">
        <f>E39-E40</f>
        <v>201.23000000000002</v>
      </c>
    </row>
    <row r="40" spans="1:8" ht="15.75" thickBot="1" x14ac:dyDescent="0.3">
      <c r="A40" s="94" t="s">
        <v>16</v>
      </c>
      <c r="B40" s="177">
        <v>404.66</v>
      </c>
      <c r="C40" s="177">
        <v>0</v>
      </c>
      <c r="D40" s="177">
        <v>131.58000000000001</v>
      </c>
      <c r="E40" s="201">
        <f t="shared" si="1"/>
        <v>536.24</v>
      </c>
      <c r="F40" s="210"/>
      <c r="G40" s="210"/>
      <c r="H40" s="232"/>
    </row>
    <row r="41" spans="1:8" ht="16.5" thickBot="1" x14ac:dyDescent="0.3">
      <c r="A41" s="33" t="s">
        <v>60</v>
      </c>
      <c r="B41" s="152">
        <v>0</v>
      </c>
      <c r="C41" s="152">
        <v>0.51</v>
      </c>
      <c r="D41" s="152">
        <v>0.72</v>
      </c>
      <c r="E41" s="206">
        <f t="shared" si="1"/>
        <v>1.23</v>
      </c>
      <c r="F41" s="222">
        <f t="shared" si="2"/>
        <v>0.51851851851851838</v>
      </c>
      <c r="G41" s="222">
        <f>E41/$E$68</f>
        <v>3.4843896510794534E-4</v>
      </c>
      <c r="H41" s="223">
        <f>E41-E42</f>
        <v>0.41999999999999993</v>
      </c>
    </row>
    <row r="42" spans="1:8" ht="15.75" thickBot="1" x14ac:dyDescent="0.3">
      <c r="A42" s="94" t="s">
        <v>16</v>
      </c>
      <c r="B42" s="177">
        <v>0</v>
      </c>
      <c r="C42" s="177">
        <v>0.28000000000000003</v>
      </c>
      <c r="D42" s="177">
        <v>0.53</v>
      </c>
      <c r="E42" s="236">
        <f t="shared" si="1"/>
        <v>0.81</v>
      </c>
      <c r="F42" s="130"/>
      <c r="G42" s="130"/>
      <c r="H42" s="184"/>
    </row>
    <row r="43" spans="1:8" s="175" customFormat="1" ht="16.5" thickBot="1" x14ac:dyDescent="0.3">
      <c r="A43" s="33" t="s">
        <v>18</v>
      </c>
      <c r="B43" s="152">
        <v>151.54</v>
      </c>
      <c r="C43" s="152">
        <v>0</v>
      </c>
      <c r="D43" s="152">
        <v>16.66</v>
      </c>
      <c r="E43" s="124">
        <f t="shared" si="1"/>
        <v>168.2</v>
      </c>
      <c r="F43" s="233">
        <f t="shared" ref="F43" si="4">(E43-E44)/E44</f>
        <v>9.6265397901322949E-2</v>
      </c>
      <c r="G43" s="233">
        <f>E43/$E$68</f>
        <v>4.7648320269232845E-2</v>
      </c>
      <c r="H43" s="234">
        <f>E43-E44</f>
        <v>14.769999999999982</v>
      </c>
    </row>
    <row r="44" spans="1:8" ht="15.75" thickBot="1" x14ac:dyDescent="0.3">
      <c r="A44" s="94" t="s">
        <v>16</v>
      </c>
      <c r="B44" s="177">
        <v>141.80000000000001</v>
      </c>
      <c r="C44" s="177">
        <v>0</v>
      </c>
      <c r="D44" s="177">
        <v>11.63</v>
      </c>
      <c r="E44" s="127">
        <f t="shared" si="1"/>
        <v>153.43</v>
      </c>
      <c r="F44" s="210"/>
      <c r="G44" s="210"/>
      <c r="H44" s="232"/>
    </row>
    <row r="45" spans="1:8" s="175" customFormat="1" ht="15.75" thickBot="1" x14ac:dyDescent="0.3">
      <c r="A45" s="168" t="s">
        <v>61</v>
      </c>
      <c r="B45" s="152">
        <v>1.51</v>
      </c>
      <c r="C45" s="152">
        <v>0</v>
      </c>
      <c r="D45" s="152">
        <v>5.0199999999999996</v>
      </c>
      <c r="E45" s="124">
        <f t="shared" si="1"/>
        <v>6.5299999999999994</v>
      </c>
      <c r="F45" s="233">
        <f t="shared" ref="F45" si="5">(E45-E46)/E46</f>
        <v>0.46741573033707845</v>
      </c>
      <c r="G45" s="233">
        <f>E45/$E$68</f>
        <v>1.8498426358982787E-3</v>
      </c>
      <c r="H45" s="234">
        <f>E45-E46</f>
        <v>2.0799999999999992</v>
      </c>
    </row>
    <row r="46" spans="1:8" ht="15.75" thickBot="1" x14ac:dyDescent="0.3">
      <c r="A46" s="94" t="s">
        <v>16</v>
      </c>
      <c r="B46" s="177">
        <v>1.04</v>
      </c>
      <c r="C46" s="177">
        <v>0</v>
      </c>
      <c r="D46" s="177">
        <v>3.41</v>
      </c>
      <c r="E46" s="127">
        <f t="shared" si="1"/>
        <v>4.45</v>
      </c>
      <c r="F46" s="227"/>
      <c r="G46" s="227"/>
      <c r="H46" s="235"/>
    </row>
    <row r="47" spans="1:8" s="175" customFormat="1" ht="15.75" thickBot="1" x14ac:dyDescent="0.3">
      <c r="A47" s="168" t="s">
        <v>24</v>
      </c>
      <c r="B47" s="152">
        <v>405.23</v>
      </c>
      <c r="C47" s="152">
        <v>6.6</v>
      </c>
      <c r="D47" s="152">
        <v>25.01</v>
      </c>
      <c r="E47" s="124">
        <f t="shared" si="1"/>
        <v>436.84000000000003</v>
      </c>
      <c r="F47" s="233">
        <f t="shared" ref="F47" si="6">(E47-E48)/E48</f>
        <v>0.23905150896301347</v>
      </c>
      <c r="G47" s="233">
        <f>E47/$E$68</f>
        <v>0.12374965651849988</v>
      </c>
      <c r="H47" s="234">
        <f>E47-E48</f>
        <v>84.28000000000003</v>
      </c>
    </row>
    <row r="48" spans="1:8" ht="15.75" thickBot="1" x14ac:dyDescent="0.3">
      <c r="A48" s="94" t="s">
        <v>16</v>
      </c>
      <c r="B48" s="177">
        <v>333.81</v>
      </c>
      <c r="C48" s="177">
        <v>3.15</v>
      </c>
      <c r="D48" s="177">
        <v>15.6</v>
      </c>
      <c r="E48" s="127">
        <f t="shared" si="1"/>
        <v>352.56</v>
      </c>
      <c r="F48" s="227"/>
      <c r="G48" s="227"/>
      <c r="H48" s="235"/>
    </row>
    <row r="49" spans="1:8" s="175" customFormat="1" ht="15.75" thickBot="1" x14ac:dyDescent="0.3">
      <c r="A49" s="168" t="s">
        <v>62</v>
      </c>
      <c r="B49" s="152">
        <v>0</v>
      </c>
      <c r="C49" s="152">
        <v>0</v>
      </c>
      <c r="D49" s="152">
        <v>2.31</v>
      </c>
      <c r="E49" s="300">
        <f t="shared" si="1"/>
        <v>2.31</v>
      </c>
      <c r="F49" s="233">
        <f t="shared" ref="F49" si="7">(E49-E50)/E50</f>
        <v>-2.9411764705882287E-2</v>
      </c>
      <c r="G49" s="233">
        <f>E49/$E$68</f>
        <v>6.5438537349540957E-4</v>
      </c>
      <c r="H49" s="234">
        <f>E49-E50</f>
        <v>-6.999999999999984E-2</v>
      </c>
    </row>
    <row r="50" spans="1:8" ht="15.75" thickBot="1" x14ac:dyDescent="0.3">
      <c r="A50" s="94" t="s">
        <v>16</v>
      </c>
      <c r="B50" s="177">
        <v>0</v>
      </c>
      <c r="C50" s="177">
        <v>0</v>
      </c>
      <c r="D50" s="177">
        <v>2.38</v>
      </c>
      <c r="E50" s="127">
        <f t="shared" si="1"/>
        <v>2.38</v>
      </c>
      <c r="F50" s="227"/>
      <c r="G50" s="227"/>
      <c r="H50" s="235"/>
    </row>
    <row r="51" spans="1:8" s="175" customFormat="1" ht="15.75" thickBot="1" x14ac:dyDescent="0.3">
      <c r="A51" s="168" t="s">
        <v>17</v>
      </c>
      <c r="B51" s="152">
        <v>290.85000000000002</v>
      </c>
      <c r="C51" s="152">
        <v>10.23</v>
      </c>
      <c r="D51" s="152">
        <v>11.15</v>
      </c>
      <c r="E51" s="122">
        <f t="shared" si="1"/>
        <v>312.23</v>
      </c>
      <c r="F51" s="233">
        <f t="shared" ref="F51" si="8">(E51-E52)/E52</f>
        <v>9.071935483870968</v>
      </c>
      <c r="G51" s="233">
        <f>E51/$E$68</f>
        <v>8.8449673232238846E-2</v>
      </c>
      <c r="H51" s="234">
        <f>E51-E52</f>
        <v>281.23</v>
      </c>
    </row>
    <row r="52" spans="1:8" ht="15.75" thickBot="1" x14ac:dyDescent="0.3">
      <c r="A52" s="94" t="s">
        <v>16</v>
      </c>
      <c r="B52" s="177">
        <v>2.68</v>
      </c>
      <c r="C52" s="177">
        <v>8.61</v>
      </c>
      <c r="D52" s="177">
        <v>19.71</v>
      </c>
      <c r="E52" s="127">
        <f t="shared" si="1"/>
        <v>31</v>
      </c>
      <c r="F52" s="227"/>
      <c r="G52" s="227"/>
      <c r="H52" s="235"/>
    </row>
    <row r="53" spans="1:8" s="175" customFormat="1" ht="15.75" thickBot="1" x14ac:dyDescent="0.3">
      <c r="A53" s="168" t="s">
        <v>29</v>
      </c>
      <c r="B53" s="152">
        <v>5.01</v>
      </c>
      <c r="C53" s="152">
        <v>0</v>
      </c>
      <c r="D53" s="152">
        <v>134.86000000000001</v>
      </c>
      <c r="E53" s="122">
        <f t="shared" si="1"/>
        <v>139.87</v>
      </c>
      <c r="F53" s="233">
        <f t="shared" ref="F53" si="9">(E53-E54)/E54</f>
        <v>-8.5757239035231081E-2</v>
      </c>
      <c r="G53" s="233">
        <f>E53/$E$68</f>
        <v>3.9622892723291316E-2</v>
      </c>
      <c r="H53" s="234">
        <f>E53-E54</f>
        <v>-13.120000000000005</v>
      </c>
    </row>
    <row r="54" spans="1:8" s="180" customFormat="1" ht="16.5" customHeight="1" thickBot="1" x14ac:dyDescent="0.3">
      <c r="A54" s="94" t="s">
        <v>16</v>
      </c>
      <c r="B54" s="177">
        <v>0.22</v>
      </c>
      <c r="C54" s="177">
        <v>0</v>
      </c>
      <c r="D54" s="177">
        <v>152.77000000000001</v>
      </c>
      <c r="E54" s="127">
        <f t="shared" si="1"/>
        <v>152.99</v>
      </c>
      <c r="F54" s="210"/>
      <c r="G54" s="210"/>
      <c r="H54" s="232"/>
    </row>
    <row r="55" spans="1:8" s="175" customFormat="1" ht="15.75" thickBot="1" x14ac:dyDescent="0.3">
      <c r="A55" s="168" t="s">
        <v>22</v>
      </c>
      <c r="B55" s="152">
        <v>22.14</v>
      </c>
      <c r="C55" s="152">
        <v>0.04</v>
      </c>
      <c r="D55" s="152">
        <v>16.96</v>
      </c>
      <c r="E55" s="229">
        <f t="shared" si="1"/>
        <v>39.14</v>
      </c>
      <c r="F55" s="230">
        <f t="shared" ref="F55" si="10">(E55-E56)/E56</f>
        <v>-0.44584454197932888</v>
      </c>
      <c r="G55" s="230">
        <f>E55/$E$68</f>
        <v>1.1087724466930878E-2</v>
      </c>
      <c r="H55" s="231">
        <f>E55-E56</f>
        <v>-31.489999999999995</v>
      </c>
    </row>
    <row r="56" spans="1:8" customFormat="1" ht="15.75" thickBot="1" x14ac:dyDescent="0.3">
      <c r="A56" s="94" t="s">
        <v>16</v>
      </c>
      <c r="B56" s="177">
        <v>52.34</v>
      </c>
      <c r="C56" s="177">
        <v>0</v>
      </c>
      <c r="D56" s="177">
        <v>18.29</v>
      </c>
      <c r="E56" s="127">
        <f>B56+C56+D56</f>
        <v>70.63</v>
      </c>
      <c r="F56" s="227"/>
      <c r="G56" s="227"/>
      <c r="H56" s="228"/>
    </row>
    <row r="57" spans="1:8" ht="15.75" x14ac:dyDescent="0.25">
      <c r="A57" s="95" t="s">
        <v>65</v>
      </c>
      <c r="B57" s="158">
        <f t="shared" ref="B57:E58" si="11">SUM(B9+B11+B13+B15+B17+B19+B21+B23+B25+B27+B29+B31+B33+B35+B37+B39+B41+B43+B45+B47+B49+B51+B53+B55)</f>
        <v>1877.5700000000002</v>
      </c>
      <c r="C57" s="158">
        <f t="shared" si="11"/>
        <v>87.250000000000014</v>
      </c>
      <c r="D57" s="158">
        <f t="shared" si="11"/>
        <v>1219.7600000000002</v>
      </c>
      <c r="E57" s="158">
        <f t="shared" si="11"/>
        <v>3184.5799999999995</v>
      </c>
      <c r="F57" s="214">
        <f>(E57-E58)/E58</f>
        <v>-9.6016554872077414E-2</v>
      </c>
      <c r="G57" s="214">
        <f>E57/$E$68</f>
        <v>0.90213964187273199</v>
      </c>
      <c r="H57" s="212">
        <f>E57-E58</f>
        <v>-338.25000000000045</v>
      </c>
    </row>
    <row r="58" spans="1:8" x14ac:dyDescent="0.25">
      <c r="A58" s="159" t="s">
        <v>26</v>
      </c>
      <c r="B58" s="298">
        <f t="shared" si="11"/>
        <v>2313.08</v>
      </c>
      <c r="C58" s="298">
        <f t="shared" si="11"/>
        <v>79.42</v>
      </c>
      <c r="D58" s="298">
        <f t="shared" si="11"/>
        <v>1130.3300000000002</v>
      </c>
      <c r="E58" s="298">
        <f t="shared" si="11"/>
        <v>3522.83</v>
      </c>
      <c r="F58" s="160"/>
      <c r="G58" s="160"/>
      <c r="H58" s="161"/>
    </row>
    <row r="59" spans="1:8" ht="15.75" x14ac:dyDescent="0.25">
      <c r="A59" s="157" t="s">
        <v>27</v>
      </c>
      <c r="B59" s="162">
        <f>(B57-B58)/B58</f>
        <v>-0.18828142563162528</v>
      </c>
      <c r="C59" s="162">
        <f t="shared" ref="C59:D59" si="12">(C57-C58)/C58</f>
        <v>9.8589775875094585E-2</v>
      </c>
      <c r="D59" s="162">
        <f t="shared" si="12"/>
        <v>7.9118487521343372E-2</v>
      </c>
      <c r="E59" s="162">
        <f>(E57-E58)/E58</f>
        <v>-9.6016554872077414E-2</v>
      </c>
      <c r="F59" s="160"/>
      <c r="G59" s="160"/>
      <c r="H59" s="161"/>
    </row>
    <row r="60" spans="1:8" ht="15.75" x14ac:dyDescent="0.25">
      <c r="A60" s="83" t="s">
        <v>38</v>
      </c>
      <c r="B60" s="150"/>
      <c r="C60" s="150"/>
      <c r="D60" s="150"/>
      <c r="E60" s="150"/>
      <c r="F60" s="160"/>
      <c r="G60" s="160"/>
      <c r="H60" s="161"/>
    </row>
    <row r="61" spans="1:8" ht="15.75" thickBot="1" x14ac:dyDescent="0.3">
      <c r="A61" s="175" t="s">
        <v>40</v>
      </c>
      <c r="B61" s="152">
        <v>86.68</v>
      </c>
      <c r="C61" s="152">
        <v>0</v>
      </c>
      <c r="D61" s="152">
        <v>0</v>
      </c>
      <c r="E61" s="198">
        <f>B61+C61+D61</f>
        <v>86.68</v>
      </c>
      <c r="F61" s="199">
        <f t="shared" ref="F61" si="13">(E61-E62)/E62</f>
        <v>-0.85888711620486424</v>
      </c>
      <c r="G61" s="199">
        <f>E61/$E$68</f>
        <v>2.4555032110208701E-2</v>
      </c>
      <c r="H61" s="211">
        <f>E61-E62</f>
        <v>-527.57999999999993</v>
      </c>
    </row>
    <row r="62" spans="1:8" ht="15.75" thickBot="1" x14ac:dyDescent="0.3">
      <c r="A62" s="156" t="s">
        <v>16</v>
      </c>
      <c r="B62" s="177">
        <v>614.26</v>
      </c>
      <c r="C62" s="177">
        <v>0</v>
      </c>
      <c r="D62" s="177">
        <v>0</v>
      </c>
      <c r="E62" s="177">
        <f t="shared" ref="E62:E64" si="14">B62+C62+D62</f>
        <v>614.26</v>
      </c>
      <c r="F62" s="202"/>
      <c r="G62" s="210"/>
      <c r="H62" s="221"/>
    </row>
    <row r="63" spans="1:8" ht="16.5" thickBot="1" x14ac:dyDescent="0.3">
      <c r="A63" s="151" t="s">
        <v>39</v>
      </c>
      <c r="B63" s="152">
        <v>0</v>
      </c>
      <c r="C63" s="152">
        <v>258.77</v>
      </c>
      <c r="D63" s="152">
        <v>0</v>
      </c>
      <c r="E63" s="198">
        <f t="shared" si="14"/>
        <v>258.77</v>
      </c>
      <c r="F63" s="205">
        <f t="shared" ref="F63:F65" si="15">(E63-E64)/E64</f>
        <v>-2.8020884197874154E-2</v>
      </c>
      <c r="G63" s="222">
        <f>E63/$E$68</f>
        <v>7.3305326017059358E-2</v>
      </c>
      <c r="H63" s="218">
        <f>E63-E64</f>
        <v>-7.4600000000000364</v>
      </c>
    </row>
    <row r="64" spans="1:8" ht="15.75" thickBot="1" x14ac:dyDescent="0.3">
      <c r="A64" s="156" t="s">
        <v>16</v>
      </c>
      <c r="B64" s="177">
        <v>0</v>
      </c>
      <c r="C64" s="177">
        <v>266.23</v>
      </c>
      <c r="D64" s="177">
        <v>0</v>
      </c>
      <c r="E64" s="177">
        <f t="shared" si="14"/>
        <v>266.23</v>
      </c>
      <c r="F64" s="239"/>
      <c r="G64" s="240"/>
      <c r="H64" s="241"/>
    </row>
    <row r="65" spans="1:8" ht="15.75" x14ac:dyDescent="0.25">
      <c r="A65" s="163" t="s">
        <v>41</v>
      </c>
      <c r="B65" s="164">
        <f>SUM(B61,B63)</f>
        <v>86.68</v>
      </c>
      <c r="C65" s="164">
        <f>SUM(C61,C63)</f>
        <v>258.77</v>
      </c>
      <c r="D65" s="158">
        <f>SUM(D61,D63)</f>
        <v>0</v>
      </c>
      <c r="E65" s="238">
        <f t="shared" ref="B65:E66" si="16">SUM(E61,E63)</f>
        <v>345.45</v>
      </c>
      <c r="F65" s="214">
        <f t="shared" si="15"/>
        <v>-0.60766164294881253</v>
      </c>
      <c r="G65" s="203">
        <f>E65/$E$68</f>
        <v>9.7860358127268052E-2</v>
      </c>
      <c r="H65" s="212">
        <f>E65-E66</f>
        <v>-535.04</v>
      </c>
    </row>
    <row r="66" spans="1:8" x14ac:dyDescent="0.25">
      <c r="A66" s="159" t="s">
        <v>26</v>
      </c>
      <c r="B66" s="264">
        <f t="shared" si="16"/>
        <v>614.26</v>
      </c>
      <c r="C66" s="264">
        <f t="shared" si="16"/>
        <v>266.23</v>
      </c>
      <c r="D66" s="265">
        <f t="shared" si="16"/>
        <v>0</v>
      </c>
      <c r="E66" s="265">
        <f t="shared" si="16"/>
        <v>880.49</v>
      </c>
      <c r="F66" s="160"/>
      <c r="G66" s="160"/>
      <c r="H66" s="161"/>
    </row>
    <row r="67" spans="1:8" ht="15.75" x14ac:dyDescent="0.25">
      <c r="A67" s="157" t="s">
        <v>27</v>
      </c>
      <c r="B67" s="162">
        <f t="shared" ref="B67:D67" si="17">(B65-B66)/B66</f>
        <v>-0.85888711620486424</v>
      </c>
      <c r="C67" s="162">
        <f t="shared" si="17"/>
        <v>-2.8020884197874154E-2</v>
      </c>
      <c r="D67" s="289" t="e">
        <f t="shared" si="17"/>
        <v>#DIV/0!</v>
      </c>
      <c r="E67" s="162">
        <f>(E65-E66)/E66</f>
        <v>-0.60766164294881253</v>
      </c>
      <c r="F67" s="160"/>
      <c r="G67" s="160"/>
      <c r="H67" s="161"/>
    </row>
    <row r="68" spans="1:8" ht="15.75" x14ac:dyDescent="0.25">
      <c r="A68" s="165" t="s">
        <v>42</v>
      </c>
      <c r="B68" s="154">
        <f>B57+B65</f>
        <v>1964.2500000000002</v>
      </c>
      <c r="C68" s="154">
        <f t="shared" ref="C68:E68" si="18">C57+C65</f>
        <v>346.02</v>
      </c>
      <c r="D68" s="154">
        <f t="shared" si="18"/>
        <v>1219.7600000000002</v>
      </c>
      <c r="E68" s="154">
        <f t="shared" si="18"/>
        <v>3530.0299999999993</v>
      </c>
      <c r="F68" s="153">
        <f>(E68-E69)/E69</f>
        <v>-0.19832535450523706</v>
      </c>
      <c r="G68" s="153">
        <f>E68/$E$68</f>
        <v>1</v>
      </c>
      <c r="H68" s="154">
        <f>E68-E69</f>
        <v>-873.29000000000042</v>
      </c>
    </row>
    <row r="69" spans="1:8" x14ac:dyDescent="0.25">
      <c r="A69" s="159" t="s">
        <v>26</v>
      </c>
      <c r="B69" s="263">
        <f>B66+B58</f>
        <v>2927.34</v>
      </c>
      <c r="C69" s="263">
        <f t="shared" ref="C69:E69" si="19">C66+C58</f>
        <v>345.65000000000003</v>
      </c>
      <c r="D69" s="263">
        <f t="shared" si="19"/>
        <v>1130.3300000000002</v>
      </c>
      <c r="E69" s="263">
        <f t="shared" si="19"/>
        <v>4403.32</v>
      </c>
      <c r="F69" s="160"/>
      <c r="G69" s="160"/>
      <c r="H69" s="161"/>
    </row>
    <row r="70" spans="1:8" ht="15.75" x14ac:dyDescent="0.25">
      <c r="A70" s="166" t="s">
        <v>27</v>
      </c>
      <c r="B70" s="153">
        <f>(B68-B69)/B69</f>
        <v>-0.32899833978970666</v>
      </c>
      <c r="C70" s="153">
        <f t="shared" ref="C70:E70" si="20">(C68-C69)/C69</f>
        <v>1.0704469839431438E-3</v>
      </c>
      <c r="D70" s="153">
        <f t="shared" si="20"/>
        <v>7.9118487521343372E-2</v>
      </c>
      <c r="E70" s="153">
        <f t="shared" si="20"/>
        <v>-0.19832535450523706</v>
      </c>
      <c r="F70" s="153"/>
      <c r="G70" s="153"/>
      <c r="H70" s="154"/>
    </row>
    <row r="71" spans="1:8" ht="15.75" x14ac:dyDescent="0.25">
      <c r="A71" s="149" t="s">
        <v>43</v>
      </c>
      <c r="B71" s="153">
        <f>B68/$E$68</f>
        <v>0.55644003025470057</v>
      </c>
      <c r="C71" s="153">
        <f t="shared" ref="C71:E71" si="21">C68/$E$68</f>
        <v>9.8021829842805885E-2</v>
      </c>
      <c r="D71" s="153">
        <f t="shared" si="21"/>
        <v>0.34553813990249388</v>
      </c>
      <c r="E71" s="153">
        <f t="shared" si="21"/>
        <v>1</v>
      </c>
      <c r="F71" s="153"/>
      <c r="G71" s="153"/>
      <c r="H71" s="154"/>
    </row>
    <row r="72" spans="1:8" x14ac:dyDescent="0.25">
      <c r="A72" s="159" t="s">
        <v>44</v>
      </c>
      <c r="B72" s="261">
        <f>B69/$E$69</f>
        <v>0.66480292143201047</v>
      </c>
      <c r="C72" s="261">
        <f t="shared" ref="C72:E72" si="22">C69/$E$69</f>
        <v>7.8497588183461586E-2</v>
      </c>
      <c r="D72" s="261">
        <f t="shared" si="22"/>
        <v>0.25669949038452811</v>
      </c>
      <c r="E72" s="262">
        <f t="shared" si="22"/>
        <v>1</v>
      </c>
      <c r="F72" s="160"/>
      <c r="G72" s="160"/>
      <c r="H72" s="161"/>
    </row>
    <row r="73" spans="1:8" ht="15.75" x14ac:dyDescent="0.25">
      <c r="A73" s="167"/>
    </row>
    <row r="74" spans="1:8" customFormat="1" ht="18.75" x14ac:dyDescent="0.3">
      <c r="A74" s="91" t="s">
        <v>45</v>
      </c>
    </row>
    <row r="75" spans="1:8" s="175" customFormat="1" x14ac:dyDescent="0.25">
      <c r="A75" s="175" t="s">
        <v>67</v>
      </c>
    </row>
    <row r="76" spans="1:8" s="175" customFormat="1" x14ac:dyDescent="0.25">
      <c r="A76" s="175" t="s">
        <v>68</v>
      </c>
    </row>
    <row r="77" spans="1:8" customFormat="1" x14ac:dyDescent="0.25">
      <c r="A77" s="175" t="s">
        <v>75</v>
      </c>
    </row>
    <row r="78" spans="1:8" customFormat="1" x14ac:dyDescent="0.25">
      <c r="A78" s="175" t="s">
        <v>73</v>
      </c>
    </row>
    <row r="79" spans="1:8" x14ac:dyDescent="0.25">
      <c r="A79" s="175" t="s">
        <v>79</v>
      </c>
    </row>
  </sheetData>
  <mergeCells count="2">
    <mergeCell ref="A1:H2"/>
    <mergeCell ref="A3:H3"/>
  </mergeCells>
  <pageMargins left="0.7" right="0.7" top="0.75" bottom="0.75" header="0.3" footer="0.3"/>
  <pageSetup paperSize="9" scale="58" orientation="portrait" r:id="rId1"/>
  <ignoredErrors>
    <ignoredError sqref="D67 F57 B59:D59 F41 F23 D70 G9 G11 G23:G31 F29 G19:G20 F21 G13:G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O2192"/>
  <sheetViews>
    <sheetView workbookViewId="0">
      <pane xSplit="1" ySplit="3" topLeftCell="B67" activePane="bottomRight" state="frozen"/>
      <selection pane="topRight" activeCell="B1" sqref="B1"/>
      <selection pane="bottomLeft" activeCell="A4" sqref="A4"/>
      <selection pane="bottomRight" activeCell="C7" sqref="C7"/>
    </sheetView>
  </sheetViews>
  <sheetFormatPr defaultRowHeight="15" x14ac:dyDescent="0.25"/>
  <cols>
    <col min="1" max="1" width="30.28515625" customWidth="1"/>
    <col min="2" max="2" width="9.5703125" customWidth="1"/>
    <col min="3" max="4" width="9.28515625" customWidth="1"/>
    <col min="5" max="5" width="11.28515625" customWidth="1"/>
    <col min="6" max="6" width="9.28515625" customWidth="1"/>
    <col min="7" max="7" width="9.85546875" customWidth="1"/>
    <col min="8" max="8" width="10.140625" customWidth="1"/>
    <col min="9" max="10" width="11.42578125" customWidth="1"/>
    <col min="11" max="11" width="9.42578125" customWidth="1"/>
    <col min="12" max="13" width="10.140625" customWidth="1"/>
    <col min="14" max="14" width="13.140625" customWidth="1"/>
    <col min="15" max="15" width="10.7109375" bestFit="1" customWidth="1"/>
    <col min="16" max="16" width="14.7109375" customWidth="1"/>
    <col min="17" max="17" width="11.85546875" customWidth="1"/>
    <col min="18" max="18" width="12.5703125" style="92" customWidth="1"/>
    <col min="19" max="197" width="9.140625" style="1"/>
  </cols>
  <sheetData>
    <row r="1" spans="1:112" ht="15.75" x14ac:dyDescent="0.25">
      <c r="A1" s="332" t="s">
        <v>80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</row>
    <row r="2" spans="1:112" ht="24.75" customHeight="1" x14ac:dyDescent="0.2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</row>
    <row r="3" spans="1:112" ht="110.25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48</v>
      </c>
      <c r="K3" s="3" t="s">
        <v>9</v>
      </c>
      <c r="L3" s="3" t="s">
        <v>10</v>
      </c>
      <c r="M3" s="3" t="s">
        <v>11</v>
      </c>
      <c r="N3" s="3" t="s">
        <v>54</v>
      </c>
      <c r="O3" s="3" t="s">
        <v>12</v>
      </c>
      <c r="P3" s="4" t="s">
        <v>13</v>
      </c>
      <c r="Q3" s="5" t="s">
        <v>14</v>
      </c>
      <c r="R3" s="6" t="s">
        <v>15</v>
      </c>
    </row>
    <row r="4" spans="1:112" ht="16.5" thickBot="1" x14ac:dyDescent="0.3">
      <c r="A4" s="83" t="s">
        <v>63</v>
      </c>
      <c r="B4" s="100"/>
      <c r="C4" s="253"/>
      <c r="D4" s="253"/>
      <c r="E4" s="253"/>
      <c r="F4" s="101"/>
      <c r="G4" s="253"/>
      <c r="H4" s="101"/>
      <c r="I4" s="254"/>
      <c r="J4" s="254"/>
      <c r="K4" s="255"/>
      <c r="L4" s="256"/>
      <c r="M4" s="256"/>
      <c r="N4" s="249"/>
      <c r="O4" s="254"/>
      <c r="P4" s="257"/>
      <c r="Q4" s="258"/>
      <c r="R4" s="102"/>
    </row>
    <row r="5" spans="1:112" s="1" customFormat="1" ht="16.5" thickBot="1" x14ac:dyDescent="0.3">
      <c r="A5" s="268" t="s">
        <v>72</v>
      </c>
      <c r="B5" s="274">
        <v>0</v>
      </c>
      <c r="C5" s="142">
        <v>0</v>
      </c>
      <c r="D5" s="142">
        <v>0</v>
      </c>
      <c r="E5" s="142">
        <v>0</v>
      </c>
      <c r="F5" s="142">
        <v>0</v>
      </c>
      <c r="G5" s="142">
        <v>39.46</v>
      </c>
      <c r="H5" s="142">
        <v>12.95</v>
      </c>
      <c r="I5" s="142">
        <v>26.51</v>
      </c>
      <c r="J5" s="142">
        <v>17.329999999999998</v>
      </c>
      <c r="K5" s="142">
        <v>0</v>
      </c>
      <c r="L5" s="142">
        <v>9.85</v>
      </c>
      <c r="M5" s="142">
        <v>0.25</v>
      </c>
      <c r="N5" s="142">
        <v>0</v>
      </c>
      <c r="O5" s="142">
        <f t="shared" ref="O5:O43" si="0">SUM(B5,C5,F5,G5,J5,K5,L5,M5,N5)</f>
        <v>66.89</v>
      </c>
      <c r="P5" s="269">
        <f>(O5-O6)/O6</f>
        <v>8.3421787709497206</v>
      </c>
      <c r="Q5" s="270">
        <f>O5/$O$84</f>
        <v>1.6286097725351483E-3</v>
      </c>
      <c r="R5" s="271">
        <f>O5-O6</f>
        <v>59.730000000000004</v>
      </c>
    </row>
    <row r="6" spans="1:112" ht="16.5" thickBot="1" x14ac:dyDescent="0.3">
      <c r="A6" s="248" t="s">
        <v>36</v>
      </c>
      <c r="B6" s="275">
        <v>0</v>
      </c>
      <c r="C6" s="259">
        <v>0</v>
      </c>
      <c r="D6" s="259">
        <v>0</v>
      </c>
      <c r="E6" s="259">
        <v>0</v>
      </c>
      <c r="F6" s="259">
        <v>0</v>
      </c>
      <c r="G6" s="259">
        <v>2.04</v>
      </c>
      <c r="H6" s="259">
        <v>0.56999999999999995</v>
      </c>
      <c r="I6" s="259">
        <v>1.47</v>
      </c>
      <c r="J6" s="259">
        <v>5.12</v>
      </c>
      <c r="K6" s="259">
        <v>0</v>
      </c>
      <c r="L6" s="259">
        <v>0</v>
      </c>
      <c r="M6" s="259">
        <v>0</v>
      </c>
      <c r="N6" s="259">
        <v>0</v>
      </c>
      <c r="O6" s="259">
        <f t="shared" si="0"/>
        <v>7.16</v>
      </c>
      <c r="P6" s="250"/>
      <c r="Q6" s="252"/>
      <c r="R6" s="251"/>
    </row>
    <row r="7" spans="1:112" s="1" customFormat="1" ht="16.5" thickBot="1" x14ac:dyDescent="0.3">
      <c r="A7" s="33" t="s">
        <v>19</v>
      </c>
      <c r="B7" s="274">
        <v>369.89</v>
      </c>
      <c r="C7" s="142">
        <v>59.3</v>
      </c>
      <c r="D7" s="142">
        <v>53.06</v>
      </c>
      <c r="E7" s="142">
        <v>6.24</v>
      </c>
      <c r="F7" s="142">
        <v>36.42</v>
      </c>
      <c r="G7" s="142">
        <v>1200.1400000000001</v>
      </c>
      <c r="H7" s="142">
        <v>507.34</v>
      </c>
      <c r="I7" s="142">
        <v>692.8</v>
      </c>
      <c r="J7" s="142">
        <v>670.13</v>
      </c>
      <c r="K7" s="142">
        <v>2.5</v>
      </c>
      <c r="L7" s="142">
        <v>118.23</v>
      </c>
      <c r="M7" s="142">
        <v>71.44</v>
      </c>
      <c r="N7" s="142">
        <v>294.92</v>
      </c>
      <c r="O7" s="142">
        <f t="shared" si="0"/>
        <v>2822.9700000000003</v>
      </c>
      <c r="P7" s="10">
        <f>(O7-O8)/O8</f>
        <v>0.16739448676277219</v>
      </c>
      <c r="Q7" s="11">
        <f>O7/$O$84</f>
        <v>6.8732494088407051E-2</v>
      </c>
      <c r="R7" s="12">
        <f>O7-O8</f>
        <v>404.79000000000042</v>
      </c>
      <c r="S7" s="13"/>
    </row>
    <row r="8" spans="1:112" s="16" customFormat="1" ht="16.5" thickBot="1" x14ac:dyDescent="0.3">
      <c r="A8" s="121" t="s">
        <v>16</v>
      </c>
      <c r="B8" s="275">
        <v>235.76</v>
      </c>
      <c r="C8" s="259">
        <v>50.98</v>
      </c>
      <c r="D8" s="259">
        <v>46.47</v>
      </c>
      <c r="E8" s="259">
        <v>4.51</v>
      </c>
      <c r="F8" s="259">
        <v>31.88</v>
      </c>
      <c r="G8" s="259">
        <v>1058.1400000000001</v>
      </c>
      <c r="H8" s="259">
        <v>487.91</v>
      </c>
      <c r="I8" s="259">
        <v>570.23</v>
      </c>
      <c r="J8" s="259">
        <v>737.56</v>
      </c>
      <c r="K8" s="259">
        <v>1.92</v>
      </c>
      <c r="L8" s="259">
        <v>111.35</v>
      </c>
      <c r="M8" s="259">
        <v>58.91</v>
      </c>
      <c r="N8" s="259">
        <v>131.68</v>
      </c>
      <c r="O8" s="259">
        <f t="shared" si="0"/>
        <v>2418.1799999999998</v>
      </c>
      <c r="P8" s="25"/>
      <c r="Q8" s="26"/>
      <c r="R8" s="27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5"/>
    </row>
    <row r="9" spans="1:112" s="1" customFormat="1" ht="16.5" thickBot="1" x14ac:dyDescent="0.3">
      <c r="A9" s="33" t="s">
        <v>23</v>
      </c>
      <c r="B9" s="274">
        <v>81.05</v>
      </c>
      <c r="C9" s="142">
        <v>23.85</v>
      </c>
      <c r="D9" s="142">
        <v>23.85</v>
      </c>
      <c r="E9" s="142">
        <v>0</v>
      </c>
      <c r="F9" s="142">
        <v>10.17</v>
      </c>
      <c r="G9" s="142">
        <v>324.20999999999998</v>
      </c>
      <c r="H9" s="142">
        <v>189.12</v>
      </c>
      <c r="I9" s="142">
        <v>135.09</v>
      </c>
      <c r="J9" s="142">
        <v>107.72</v>
      </c>
      <c r="K9" s="142">
        <v>0</v>
      </c>
      <c r="L9" s="142">
        <v>14.97</v>
      </c>
      <c r="M9" s="142">
        <v>7.74</v>
      </c>
      <c r="N9" s="142">
        <v>8.61</v>
      </c>
      <c r="O9" s="142">
        <f t="shared" si="0"/>
        <v>578.32000000000005</v>
      </c>
      <c r="P9" s="19">
        <f>(O9-O10)/O10</f>
        <v>0.50092133606706302</v>
      </c>
      <c r="Q9" s="20">
        <f>O9/$O$84</f>
        <v>1.408069373078976E-2</v>
      </c>
      <c r="R9" s="12">
        <f>O9-O10</f>
        <v>193.01000000000005</v>
      </c>
      <c r="S9" s="13"/>
      <c r="T9" s="21"/>
    </row>
    <row r="10" spans="1:112" s="16" customFormat="1" ht="16.5" thickBot="1" x14ac:dyDescent="0.3">
      <c r="A10" s="121" t="s">
        <v>16</v>
      </c>
      <c r="B10" s="275">
        <v>30.95</v>
      </c>
      <c r="C10" s="259">
        <v>11.46</v>
      </c>
      <c r="D10" s="259">
        <v>11.46</v>
      </c>
      <c r="E10" s="259">
        <v>0</v>
      </c>
      <c r="F10" s="259">
        <v>6.67</v>
      </c>
      <c r="G10" s="259">
        <v>227.98</v>
      </c>
      <c r="H10" s="259">
        <v>146.31</v>
      </c>
      <c r="I10" s="259">
        <v>81.67</v>
      </c>
      <c r="J10" s="259">
        <v>88.11</v>
      </c>
      <c r="K10" s="259">
        <v>0</v>
      </c>
      <c r="L10" s="259">
        <v>9.42</v>
      </c>
      <c r="M10" s="259">
        <v>6.14</v>
      </c>
      <c r="N10" s="259">
        <v>4.58</v>
      </c>
      <c r="O10" s="259">
        <f t="shared" si="0"/>
        <v>385.31</v>
      </c>
      <c r="P10" s="25"/>
      <c r="Q10" s="26"/>
      <c r="R10" s="27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5"/>
    </row>
    <row r="11" spans="1:112" s="1" customFormat="1" ht="16.5" thickBot="1" x14ac:dyDescent="0.3">
      <c r="A11" s="33" t="s">
        <v>20</v>
      </c>
      <c r="B11" s="274">
        <v>96.69</v>
      </c>
      <c r="C11" s="142">
        <v>20.84</v>
      </c>
      <c r="D11" s="142">
        <v>20.84</v>
      </c>
      <c r="E11" s="142">
        <v>0</v>
      </c>
      <c r="F11" s="142">
        <v>8.0500000000000007</v>
      </c>
      <c r="G11" s="142">
        <v>807.15</v>
      </c>
      <c r="H11" s="142">
        <v>281.43</v>
      </c>
      <c r="I11" s="142">
        <v>525.72</v>
      </c>
      <c r="J11" s="142">
        <v>81.13</v>
      </c>
      <c r="K11" s="142">
        <v>0</v>
      </c>
      <c r="L11" s="142">
        <v>4.08</v>
      </c>
      <c r="M11" s="142">
        <v>70.06</v>
      </c>
      <c r="N11" s="208">
        <v>12.870000000000001</v>
      </c>
      <c r="O11" s="142">
        <f t="shared" si="0"/>
        <v>1100.8699999999999</v>
      </c>
      <c r="P11" s="19">
        <f>(O11-O12)/O12</f>
        <v>0.15772591992764651</v>
      </c>
      <c r="Q11" s="20">
        <f>O11/$O$84</f>
        <v>2.6803522802971574E-2</v>
      </c>
      <c r="R11" s="12">
        <f>O11-O12</f>
        <v>149.97999999999979</v>
      </c>
      <c r="S11" s="13"/>
      <c r="T11" s="21"/>
    </row>
    <row r="12" spans="1:112" s="16" customFormat="1" ht="16.5" thickBot="1" x14ac:dyDescent="0.3">
      <c r="A12" s="94" t="s">
        <v>16</v>
      </c>
      <c r="B12" s="275">
        <v>80.790000000000006</v>
      </c>
      <c r="C12" s="259">
        <v>19.71</v>
      </c>
      <c r="D12" s="259">
        <v>19.71</v>
      </c>
      <c r="E12" s="259">
        <v>0</v>
      </c>
      <c r="F12" s="259">
        <v>7.67</v>
      </c>
      <c r="G12" s="259">
        <v>663.39</v>
      </c>
      <c r="H12" s="259">
        <v>234.8</v>
      </c>
      <c r="I12" s="259">
        <v>428.59</v>
      </c>
      <c r="J12" s="259">
        <v>62.71</v>
      </c>
      <c r="K12" s="259">
        <v>0</v>
      </c>
      <c r="L12" s="259">
        <v>4.21</v>
      </c>
      <c r="M12" s="259">
        <v>73.680000000000007</v>
      </c>
      <c r="N12" s="201">
        <v>38.730000000000004</v>
      </c>
      <c r="O12" s="259">
        <f t="shared" si="0"/>
        <v>950.8900000000001</v>
      </c>
      <c r="P12" s="25"/>
      <c r="Q12" s="26"/>
      <c r="R12" s="27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5"/>
    </row>
    <row r="13" spans="1:112" s="1" customFormat="1" ht="16.5" thickBot="1" x14ac:dyDescent="0.3">
      <c r="A13" s="93" t="s">
        <v>70</v>
      </c>
      <c r="B13" s="274">
        <v>4.83</v>
      </c>
      <c r="C13" s="142">
        <v>0</v>
      </c>
      <c r="D13" s="142">
        <v>0</v>
      </c>
      <c r="E13" s="142">
        <v>0</v>
      </c>
      <c r="F13" s="142">
        <v>0</v>
      </c>
      <c r="G13" s="142">
        <v>27.78</v>
      </c>
      <c r="H13" s="142">
        <v>6.15</v>
      </c>
      <c r="I13" s="142">
        <v>21.63</v>
      </c>
      <c r="J13" s="142">
        <v>7.63</v>
      </c>
      <c r="K13" s="142">
        <v>0</v>
      </c>
      <c r="L13" s="142">
        <v>0</v>
      </c>
      <c r="M13" s="142">
        <v>1</v>
      </c>
      <c r="N13" s="18">
        <v>0.23</v>
      </c>
      <c r="O13" s="142">
        <f t="shared" si="0"/>
        <v>41.47</v>
      </c>
      <c r="P13" s="267">
        <f>(O13-O14)/O14</f>
        <v>-0.57700938392492862</v>
      </c>
      <c r="Q13" s="20">
        <f>O13/$O$84</f>
        <v>1.0096942333238542E-3</v>
      </c>
      <c r="R13" s="12">
        <f>O13-O14</f>
        <v>-56.569999999999993</v>
      </c>
      <c r="S13" s="13"/>
      <c r="T13" s="21"/>
      <c r="AA13" s="21"/>
    </row>
    <row r="14" spans="1:112" s="16" customFormat="1" ht="16.5" thickBot="1" x14ac:dyDescent="0.3">
      <c r="A14" s="272" t="s">
        <v>16</v>
      </c>
      <c r="B14" s="275">
        <v>46.19</v>
      </c>
      <c r="C14" s="259">
        <v>0</v>
      </c>
      <c r="D14" s="259">
        <v>0</v>
      </c>
      <c r="E14" s="259">
        <v>0</v>
      </c>
      <c r="F14" s="259">
        <v>0</v>
      </c>
      <c r="G14" s="259">
        <v>0.09</v>
      </c>
      <c r="H14" s="259">
        <v>0</v>
      </c>
      <c r="I14" s="259">
        <v>0.09</v>
      </c>
      <c r="J14" s="259">
        <v>41.94</v>
      </c>
      <c r="K14" s="259">
        <v>0</v>
      </c>
      <c r="L14" s="259">
        <v>0</v>
      </c>
      <c r="M14" s="259">
        <v>9.82</v>
      </c>
      <c r="N14" s="56">
        <v>0</v>
      </c>
      <c r="O14" s="259">
        <f t="shared" si="0"/>
        <v>98.039999999999992</v>
      </c>
      <c r="P14" s="25"/>
      <c r="Q14" s="26"/>
      <c r="R14" s="27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5"/>
    </row>
    <row r="15" spans="1:112" s="14" customFormat="1" ht="16.5" thickBot="1" x14ac:dyDescent="0.3">
      <c r="A15" s="168" t="s">
        <v>76</v>
      </c>
      <c r="B15" s="274">
        <v>0.97</v>
      </c>
      <c r="C15" s="142">
        <v>0.09</v>
      </c>
      <c r="D15" s="142">
        <v>0.09</v>
      </c>
      <c r="E15" s="142">
        <v>0</v>
      </c>
      <c r="F15" s="142">
        <v>0</v>
      </c>
      <c r="G15" s="142">
        <v>2.91</v>
      </c>
      <c r="H15" s="142">
        <v>1.25</v>
      </c>
      <c r="I15" s="142">
        <v>1.66</v>
      </c>
      <c r="J15" s="142">
        <v>14.11</v>
      </c>
      <c r="K15" s="142">
        <v>0</v>
      </c>
      <c r="L15" s="142">
        <v>0</v>
      </c>
      <c r="M15" s="142">
        <v>0.02</v>
      </c>
      <c r="N15" s="18">
        <v>0.05</v>
      </c>
      <c r="O15" s="142">
        <f t="shared" si="0"/>
        <v>18.149999999999999</v>
      </c>
      <c r="P15" s="267">
        <f>(O15-O16)/O16</f>
        <v>1.4626865671641787</v>
      </c>
      <c r="Q15" s="20">
        <f>O15/$O$84</f>
        <v>4.4190861670672656E-4</v>
      </c>
      <c r="R15" s="12">
        <f>O15-O16</f>
        <v>10.779999999999998</v>
      </c>
    </row>
    <row r="16" spans="1:112" s="14" customFormat="1" ht="16.5" thickBot="1" x14ac:dyDescent="0.3">
      <c r="A16" s="272" t="s">
        <v>16</v>
      </c>
      <c r="B16" s="275">
        <v>0.17</v>
      </c>
      <c r="C16" s="259">
        <v>0</v>
      </c>
      <c r="D16" s="259">
        <v>0</v>
      </c>
      <c r="E16" s="259">
        <v>0</v>
      </c>
      <c r="F16" s="259">
        <v>0</v>
      </c>
      <c r="G16" s="259">
        <v>0</v>
      </c>
      <c r="H16" s="259">
        <v>0</v>
      </c>
      <c r="I16" s="259">
        <v>0</v>
      </c>
      <c r="J16" s="259">
        <v>7.2</v>
      </c>
      <c r="K16" s="259">
        <v>0</v>
      </c>
      <c r="L16" s="259">
        <v>0</v>
      </c>
      <c r="M16" s="259">
        <v>0</v>
      </c>
      <c r="N16" s="56">
        <v>0</v>
      </c>
      <c r="O16" s="259">
        <f t="shared" si="0"/>
        <v>7.37</v>
      </c>
      <c r="P16" s="277"/>
      <c r="Q16" s="278"/>
      <c r="R16" s="27"/>
    </row>
    <row r="17" spans="1:112" s="1" customFormat="1" ht="16.5" thickBot="1" x14ac:dyDescent="0.3">
      <c r="A17" s="273" t="s">
        <v>21</v>
      </c>
      <c r="B17" s="274">
        <v>105.81</v>
      </c>
      <c r="C17" s="142">
        <v>22.01</v>
      </c>
      <c r="D17" s="142">
        <v>22.01</v>
      </c>
      <c r="E17" s="142">
        <v>0</v>
      </c>
      <c r="F17" s="142">
        <v>13.52</v>
      </c>
      <c r="G17" s="142">
        <v>298.83999999999997</v>
      </c>
      <c r="H17" s="142">
        <v>122.97</v>
      </c>
      <c r="I17" s="142">
        <v>175.87</v>
      </c>
      <c r="J17" s="142">
        <v>82.86</v>
      </c>
      <c r="K17" s="142">
        <v>0</v>
      </c>
      <c r="L17" s="142">
        <v>12.47</v>
      </c>
      <c r="M17" s="142">
        <v>15.68</v>
      </c>
      <c r="N17" s="29">
        <v>32.86</v>
      </c>
      <c r="O17" s="142">
        <f t="shared" si="0"/>
        <v>584.04999999999995</v>
      </c>
      <c r="P17" s="276">
        <f>(O17-O18)/O18</f>
        <v>0.13390152985943912</v>
      </c>
      <c r="Q17" s="20">
        <f>O17/$O$84</f>
        <v>1.422020537672527E-2</v>
      </c>
      <c r="R17" s="12">
        <f>O17-O18</f>
        <v>68.969999999999914</v>
      </c>
      <c r="S17" s="13"/>
      <c r="T17" s="21"/>
    </row>
    <row r="18" spans="1:112" s="16" customFormat="1" ht="16.5" thickBot="1" x14ac:dyDescent="0.3">
      <c r="A18" s="94" t="s">
        <v>16</v>
      </c>
      <c r="B18" s="275">
        <v>77.36</v>
      </c>
      <c r="C18" s="259">
        <v>23.39</v>
      </c>
      <c r="D18" s="259">
        <v>23.39</v>
      </c>
      <c r="E18" s="259">
        <v>0</v>
      </c>
      <c r="F18" s="259">
        <v>10.99</v>
      </c>
      <c r="G18" s="259">
        <v>275.93</v>
      </c>
      <c r="H18" s="259">
        <v>118.35</v>
      </c>
      <c r="I18" s="259">
        <v>157.58000000000001</v>
      </c>
      <c r="J18" s="259">
        <v>69.92</v>
      </c>
      <c r="K18" s="259">
        <v>0</v>
      </c>
      <c r="L18" s="259">
        <v>11.76</v>
      </c>
      <c r="M18" s="259">
        <v>15.66</v>
      </c>
      <c r="N18" s="57">
        <v>30.07</v>
      </c>
      <c r="O18" s="259">
        <f>SUM(B18,C18,F18,G18,J18,K18,L18,M18,N18)</f>
        <v>515.08000000000004</v>
      </c>
      <c r="P18" s="25"/>
      <c r="Q18" s="26"/>
      <c r="R18" s="27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5"/>
    </row>
    <row r="19" spans="1:112" s="1" customFormat="1" ht="16.5" thickBot="1" x14ac:dyDescent="0.3">
      <c r="A19" s="33" t="s">
        <v>71</v>
      </c>
      <c r="B19" s="274">
        <v>86.57</v>
      </c>
      <c r="C19" s="142">
        <v>0.03</v>
      </c>
      <c r="D19" s="142">
        <v>0.03</v>
      </c>
      <c r="E19" s="142">
        <v>0</v>
      </c>
      <c r="F19" s="142">
        <v>1.92</v>
      </c>
      <c r="G19" s="142">
        <v>358.41</v>
      </c>
      <c r="H19" s="142">
        <v>96.56</v>
      </c>
      <c r="I19" s="142">
        <v>261.85000000000002</v>
      </c>
      <c r="J19" s="142">
        <v>6.9</v>
      </c>
      <c r="K19" s="142">
        <v>0</v>
      </c>
      <c r="L19" s="142">
        <v>2.2400000000000002</v>
      </c>
      <c r="M19" s="274">
        <v>2.2400000000000002</v>
      </c>
      <c r="N19" s="18">
        <v>2.08</v>
      </c>
      <c r="O19" s="142">
        <f t="shared" si="0"/>
        <v>460.39</v>
      </c>
      <c r="P19" s="267">
        <f>(O19-O20)/O20</f>
        <v>3.3901020310861063</v>
      </c>
      <c r="Q19" s="20">
        <f>O19/$O$84</f>
        <v>1.1209383363394483E-2</v>
      </c>
      <c r="R19" s="12">
        <f>O19-O20</f>
        <v>355.52</v>
      </c>
      <c r="S19" s="13"/>
      <c r="T19" s="21"/>
    </row>
    <row r="20" spans="1:112" s="16" customFormat="1" ht="16.5" thickBot="1" x14ac:dyDescent="0.3">
      <c r="A20" s="94" t="s">
        <v>16</v>
      </c>
      <c r="B20" s="275">
        <v>0.56000000000000005</v>
      </c>
      <c r="C20" s="259">
        <v>0</v>
      </c>
      <c r="D20" s="259">
        <v>0</v>
      </c>
      <c r="E20" s="259">
        <v>0</v>
      </c>
      <c r="F20" s="259">
        <v>0</v>
      </c>
      <c r="G20" s="259">
        <v>99.53</v>
      </c>
      <c r="H20" s="259">
        <v>26.05</v>
      </c>
      <c r="I20" s="259">
        <v>73.48</v>
      </c>
      <c r="J20" s="259">
        <v>4.3099999999999996</v>
      </c>
      <c r="K20" s="259">
        <v>0</v>
      </c>
      <c r="L20" s="259">
        <v>0.14000000000000001</v>
      </c>
      <c r="M20" s="275">
        <v>0</v>
      </c>
      <c r="N20" s="56">
        <v>0.33</v>
      </c>
      <c r="O20" s="259">
        <f>SUM(B20,C20,F20,G20,J20,K20,L20,M20,N20)</f>
        <v>104.87</v>
      </c>
      <c r="P20" s="25"/>
      <c r="Q20" s="26"/>
      <c r="R20" s="27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5"/>
    </row>
    <row r="21" spans="1:112" s="1" customFormat="1" ht="16.5" thickBot="1" x14ac:dyDescent="0.3">
      <c r="A21" s="33" t="s">
        <v>56</v>
      </c>
      <c r="B21" s="274">
        <v>353.9</v>
      </c>
      <c r="C21" s="142">
        <v>60.46</v>
      </c>
      <c r="D21" s="142">
        <v>55.34</v>
      </c>
      <c r="E21" s="142">
        <v>5.12</v>
      </c>
      <c r="F21" s="142">
        <v>49.11</v>
      </c>
      <c r="G21" s="142">
        <v>712.94</v>
      </c>
      <c r="H21" s="142">
        <v>385.92</v>
      </c>
      <c r="I21" s="142">
        <v>327.02</v>
      </c>
      <c r="J21" s="142">
        <v>291.02999999999997</v>
      </c>
      <c r="K21" s="142">
        <v>4.1900000000000004</v>
      </c>
      <c r="L21" s="142">
        <v>71.319999999999993</v>
      </c>
      <c r="M21" s="142">
        <v>173.11</v>
      </c>
      <c r="N21" s="142">
        <v>60.43</v>
      </c>
      <c r="O21" s="142">
        <f t="shared" si="0"/>
        <v>1776.49</v>
      </c>
      <c r="P21" s="19">
        <f>(O21-O22)/O22</f>
        <v>5.0102557736754677E-2</v>
      </c>
      <c r="Q21" s="20">
        <f>O21/$O$84</f>
        <v>4.3253236280624392E-2</v>
      </c>
      <c r="R21" s="12">
        <f>O21-O22</f>
        <v>84.759999999999991</v>
      </c>
      <c r="S21" s="13"/>
      <c r="T21" s="21"/>
    </row>
    <row r="22" spans="1:112" s="16" customFormat="1" ht="16.5" thickBot="1" x14ac:dyDescent="0.3">
      <c r="A22" s="94" t="s">
        <v>16</v>
      </c>
      <c r="B22" s="275">
        <v>230.49</v>
      </c>
      <c r="C22" s="259">
        <v>53</v>
      </c>
      <c r="D22" s="259">
        <v>45.1</v>
      </c>
      <c r="E22" s="259">
        <v>7.9</v>
      </c>
      <c r="F22" s="259">
        <v>29.55</v>
      </c>
      <c r="G22" s="259">
        <v>631.26</v>
      </c>
      <c r="H22" s="259">
        <v>368.98</v>
      </c>
      <c r="I22" s="259">
        <v>262.27999999999997</v>
      </c>
      <c r="J22" s="259">
        <v>307.77</v>
      </c>
      <c r="K22" s="259">
        <v>7.2</v>
      </c>
      <c r="L22" s="259">
        <v>62.47</v>
      </c>
      <c r="M22" s="259">
        <v>171.73</v>
      </c>
      <c r="N22" s="112">
        <v>198.26</v>
      </c>
      <c r="O22" s="259">
        <f>SUM(B22,C22,F22,G22,J22,K22,L22,M22,N22)</f>
        <v>1691.73</v>
      </c>
      <c r="P22" s="25"/>
      <c r="Q22" s="26"/>
      <c r="R22" s="27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5"/>
    </row>
    <row r="23" spans="1:112" s="23" customFormat="1" ht="16.5" thickBot="1" x14ac:dyDescent="0.3">
      <c r="A23" s="33" t="s">
        <v>57</v>
      </c>
      <c r="B23" s="274">
        <v>598.65</v>
      </c>
      <c r="C23" s="142">
        <v>147.65</v>
      </c>
      <c r="D23" s="142">
        <v>121.45</v>
      </c>
      <c r="E23" s="142">
        <v>26.2</v>
      </c>
      <c r="F23" s="142">
        <v>92.64</v>
      </c>
      <c r="G23" s="142">
        <v>1477.84</v>
      </c>
      <c r="H23" s="142">
        <v>817.47</v>
      </c>
      <c r="I23" s="142">
        <v>660.37</v>
      </c>
      <c r="J23" s="142">
        <v>771.92</v>
      </c>
      <c r="K23" s="142">
        <v>21.85</v>
      </c>
      <c r="L23" s="142">
        <v>150.46</v>
      </c>
      <c r="M23" s="142">
        <v>135.57</v>
      </c>
      <c r="N23" s="29">
        <v>90.3</v>
      </c>
      <c r="O23" s="142">
        <f t="shared" si="0"/>
        <v>3486.88</v>
      </c>
      <c r="P23" s="19">
        <f>(O23-O24)/O24</f>
        <v>-7.6122495482462457E-2</v>
      </c>
      <c r="Q23" s="20">
        <f>O23/$O$84</f>
        <v>8.4897097378641928E-2</v>
      </c>
      <c r="R23" s="12">
        <f>O23-O24</f>
        <v>-287.30000000000018</v>
      </c>
      <c r="S23" s="30"/>
      <c r="T23" s="21"/>
    </row>
    <row r="24" spans="1:112" s="16" customFormat="1" ht="16.5" thickBot="1" x14ac:dyDescent="0.3">
      <c r="A24" s="94" t="s">
        <v>16</v>
      </c>
      <c r="B24" s="275">
        <v>357.74</v>
      </c>
      <c r="C24" s="259">
        <v>145.28</v>
      </c>
      <c r="D24" s="259">
        <v>114.27</v>
      </c>
      <c r="E24" s="259">
        <v>31.01</v>
      </c>
      <c r="F24" s="259">
        <v>92.69</v>
      </c>
      <c r="G24" s="259">
        <v>1295.5999999999999</v>
      </c>
      <c r="H24" s="259">
        <v>747.56</v>
      </c>
      <c r="I24" s="259">
        <v>548.04</v>
      </c>
      <c r="J24" s="259">
        <v>678.15</v>
      </c>
      <c r="K24" s="259">
        <v>17.55</v>
      </c>
      <c r="L24" s="259">
        <v>130.61000000000001</v>
      </c>
      <c r="M24" s="259">
        <v>128.63999999999999</v>
      </c>
      <c r="N24" s="24">
        <v>927.92000000000007</v>
      </c>
      <c r="O24" s="259">
        <f>SUM(B24,C24,F24,G24,J24,K24,L24,M24,N24)</f>
        <v>3774.1800000000003</v>
      </c>
      <c r="P24" s="25"/>
      <c r="Q24" s="26"/>
      <c r="R24" s="27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5"/>
    </row>
    <row r="25" spans="1:112" s="1" customFormat="1" ht="16.5" thickBot="1" x14ac:dyDescent="0.3">
      <c r="A25" s="33" t="s">
        <v>58</v>
      </c>
      <c r="B25" s="274">
        <v>210.4</v>
      </c>
      <c r="C25" s="142">
        <v>48.49</v>
      </c>
      <c r="D25" s="142">
        <v>47.17</v>
      </c>
      <c r="E25" s="142">
        <v>1.32</v>
      </c>
      <c r="F25" s="142">
        <v>25.87</v>
      </c>
      <c r="G25" s="142">
        <v>833.55</v>
      </c>
      <c r="H25" s="142">
        <v>423.63</v>
      </c>
      <c r="I25" s="142">
        <v>409.92</v>
      </c>
      <c r="J25" s="142">
        <v>411.4</v>
      </c>
      <c r="K25" s="142">
        <v>0.08</v>
      </c>
      <c r="L25" s="142">
        <v>36.43</v>
      </c>
      <c r="M25" s="142">
        <v>24.76</v>
      </c>
      <c r="N25" s="18">
        <v>299.64999999999998</v>
      </c>
      <c r="O25" s="142">
        <f t="shared" si="0"/>
        <v>1890.63</v>
      </c>
      <c r="P25" s="19">
        <f>(O25-O26)/O26</f>
        <v>0.1626132247769326</v>
      </c>
      <c r="Q25" s="20">
        <f>O25/$O$84</f>
        <v>4.6032269311528297E-2</v>
      </c>
      <c r="R25" s="12">
        <f>O25-O26</f>
        <v>264.44000000000005</v>
      </c>
      <c r="S25" s="13"/>
      <c r="T25" s="21"/>
    </row>
    <row r="26" spans="1:112" s="16" customFormat="1" ht="16.5" thickBot="1" x14ac:dyDescent="0.3">
      <c r="A26" s="94" t="s">
        <v>16</v>
      </c>
      <c r="B26" s="275">
        <v>126.17</v>
      </c>
      <c r="C26" s="259">
        <v>43.2</v>
      </c>
      <c r="D26" s="259">
        <v>41.76</v>
      </c>
      <c r="E26" s="259">
        <v>1.44</v>
      </c>
      <c r="F26" s="259">
        <v>20.32</v>
      </c>
      <c r="G26" s="259">
        <v>735.05</v>
      </c>
      <c r="H26" s="259">
        <v>374.59</v>
      </c>
      <c r="I26" s="259">
        <v>360.46</v>
      </c>
      <c r="J26" s="259">
        <v>219.59</v>
      </c>
      <c r="K26" s="259">
        <v>0.06</v>
      </c>
      <c r="L26" s="259">
        <v>21.52</v>
      </c>
      <c r="M26" s="259">
        <v>22.63</v>
      </c>
      <c r="N26" s="24">
        <v>437.65000000000003</v>
      </c>
      <c r="O26" s="259">
        <f>SUM(B26,C26,F26,G26,J26,K26,L26,M26,N26)</f>
        <v>1626.19</v>
      </c>
      <c r="P26" s="25"/>
      <c r="Q26" s="26"/>
      <c r="R26" s="2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5"/>
    </row>
    <row r="27" spans="1:112" s="32" customFormat="1" ht="16.5" thickBot="1" x14ac:dyDescent="0.3">
      <c r="A27" s="33" t="s">
        <v>55</v>
      </c>
      <c r="B27" s="274">
        <v>6.17</v>
      </c>
      <c r="C27" s="142">
        <v>0</v>
      </c>
      <c r="D27" s="142">
        <v>0</v>
      </c>
      <c r="E27" s="142">
        <v>0</v>
      </c>
      <c r="F27" s="142">
        <v>0.88</v>
      </c>
      <c r="G27" s="142">
        <v>48.4</v>
      </c>
      <c r="H27" s="142">
        <v>25.63</v>
      </c>
      <c r="I27" s="142">
        <v>22.77</v>
      </c>
      <c r="J27" s="142">
        <v>18.82</v>
      </c>
      <c r="K27" s="142">
        <v>0</v>
      </c>
      <c r="L27" s="142">
        <v>0</v>
      </c>
      <c r="M27" s="142">
        <v>5.64</v>
      </c>
      <c r="N27" s="18">
        <v>2.14</v>
      </c>
      <c r="O27" s="142">
        <f t="shared" si="0"/>
        <v>82.05</v>
      </c>
      <c r="P27" s="19">
        <f>(O27-O28)/O28</f>
        <v>0.65390042330175369</v>
      </c>
      <c r="Q27" s="20">
        <f>O27/$O$84</f>
        <v>1.9977191185006566E-3</v>
      </c>
      <c r="R27" s="12">
        <f>O27-O28</f>
        <v>32.44</v>
      </c>
      <c r="S27" s="31"/>
      <c r="T27" s="21"/>
    </row>
    <row r="28" spans="1:112" s="16" customFormat="1" ht="16.5" thickBot="1" x14ac:dyDescent="0.3">
      <c r="A28" s="94" t="s">
        <v>16</v>
      </c>
      <c r="B28" s="275">
        <v>2.35</v>
      </c>
      <c r="C28" s="259">
        <v>0</v>
      </c>
      <c r="D28" s="259">
        <v>0</v>
      </c>
      <c r="E28" s="259">
        <v>0</v>
      </c>
      <c r="F28" s="259">
        <v>0.02</v>
      </c>
      <c r="G28" s="259">
        <v>37.79</v>
      </c>
      <c r="H28" s="259">
        <v>19.739999999999998</v>
      </c>
      <c r="I28" s="259">
        <v>18.05</v>
      </c>
      <c r="J28" s="259">
        <v>7.06</v>
      </c>
      <c r="K28" s="259">
        <v>0</v>
      </c>
      <c r="L28" s="259">
        <v>0</v>
      </c>
      <c r="M28" s="259">
        <v>1.1299999999999999</v>
      </c>
      <c r="N28" s="24">
        <v>1.26</v>
      </c>
      <c r="O28" s="259">
        <f>SUM(B28,C28,F28,G28,J28,K28,L28,M28,N28)</f>
        <v>49.61</v>
      </c>
      <c r="P28" s="25"/>
      <c r="Q28" s="26"/>
      <c r="R28" s="27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5"/>
    </row>
    <row r="29" spans="1:112" s="1" customFormat="1" ht="16.5" thickBot="1" x14ac:dyDescent="0.3">
      <c r="A29" s="33" t="s">
        <v>77</v>
      </c>
      <c r="B29" s="274">
        <v>29.16</v>
      </c>
      <c r="C29" s="142">
        <v>9.8000000000000007</v>
      </c>
      <c r="D29" s="142">
        <v>9.8000000000000007</v>
      </c>
      <c r="E29" s="142">
        <v>0</v>
      </c>
      <c r="F29" s="142">
        <v>7.95</v>
      </c>
      <c r="G29" s="142">
        <v>208.84</v>
      </c>
      <c r="H29" s="142">
        <v>124.27</v>
      </c>
      <c r="I29" s="142">
        <v>84.57</v>
      </c>
      <c r="J29" s="142">
        <v>86.95</v>
      </c>
      <c r="K29" s="142">
        <v>0</v>
      </c>
      <c r="L29" s="142">
        <v>4.3</v>
      </c>
      <c r="M29" s="142">
        <v>6.55</v>
      </c>
      <c r="N29" s="18">
        <v>17.25</v>
      </c>
      <c r="O29" s="142">
        <f t="shared" si="0"/>
        <v>370.8</v>
      </c>
      <c r="P29" s="19">
        <f>(O29-O30)/O30</f>
        <v>0.4220517737296261</v>
      </c>
      <c r="Q29" s="20">
        <f>O29/$O$84</f>
        <v>9.0280834751985794E-3</v>
      </c>
      <c r="R29" s="12">
        <f>O29-O30</f>
        <v>110.05000000000001</v>
      </c>
      <c r="S29" s="13"/>
      <c r="T29" s="21"/>
    </row>
    <row r="30" spans="1:112" s="16" customFormat="1" ht="16.5" thickBot="1" x14ac:dyDescent="0.3">
      <c r="A30" s="94" t="s">
        <v>16</v>
      </c>
      <c r="B30" s="275">
        <v>16.8</v>
      </c>
      <c r="C30" s="259">
        <v>7.13</v>
      </c>
      <c r="D30" s="259">
        <v>7.13</v>
      </c>
      <c r="E30" s="259">
        <v>0</v>
      </c>
      <c r="F30" s="259">
        <v>7.62</v>
      </c>
      <c r="G30" s="259">
        <v>156.65</v>
      </c>
      <c r="H30" s="259">
        <v>94.71</v>
      </c>
      <c r="I30" s="259">
        <v>61.94</v>
      </c>
      <c r="J30" s="259">
        <v>50.78</v>
      </c>
      <c r="K30" s="259">
        <v>0</v>
      </c>
      <c r="L30" s="259">
        <v>6.67</v>
      </c>
      <c r="M30" s="259">
        <v>5.5</v>
      </c>
      <c r="N30" s="24">
        <v>9.6</v>
      </c>
      <c r="O30" s="259">
        <f>SUM(B30,C30,F30,G30,J30,K30,L30,M30,N30)</f>
        <v>260.75</v>
      </c>
      <c r="P30" s="25"/>
      <c r="Q30" s="26"/>
      <c r="R30" s="27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5"/>
    </row>
    <row r="31" spans="1:112" s="1" customFormat="1" ht="16.5" thickBot="1" x14ac:dyDescent="0.3">
      <c r="A31" s="33" t="s">
        <v>25</v>
      </c>
      <c r="B31" s="274">
        <v>23.54</v>
      </c>
      <c r="C31" s="142">
        <v>3.44</v>
      </c>
      <c r="D31" s="142">
        <v>3.44</v>
      </c>
      <c r="E31" s="142">
        <v>0</v>
      </c>
      <c r="F31" s="142">
        <v>0.76</v>
      </c>
      <c r="G31" s="142">
        <v>221.22</v>
      </c>
      <c r="H31" s="142">
        <v>67.89</v>
      </c>
      <c r="I31" s="142">
        <v>153.33000000000001</v>
      </c>
      <c r="J31" s="142">
        <v>11.6</v>
      </c>
      <c r="K31" s="142">
        <v>0</v>
      </c>
      <c r="L31" s="142">
        <v>3.17</v>
      </c>
      <c r="M31" s="142">
        <v>1.32</v>
      </c>
      <c r="N31" s="18">
        <v>0.68</v>
      </c>
      <c r="O31" s="142">
        <f t="shared" si="0"/>
        <v>265.73</v>
      </c>
      <c r="P31" s="19">
        <f>(O31-O32)/O32</f>
        <v>0.54656035385868951</v>
      </c>
      <c r="Q31" s="20">
        <f>O31/$O$84</f>
        <v>6.4698830147371057E-3</v>
      </c>
      <c r="R31" s="12">
        <f>O31-O32</f>
        <v>93.910000000000025</v>
      </c>
      <c r="S31" s="13"/>
      <c r="T31" s="21"/>
    </row>
    <row r="32" spans="1:112" s="16" customFormat="1" ht="16.5" thickBot="1" x14ac:dyDescent="0.3">
      <c r="A32" s="94" t="s">
        <v>16</v>
      </c>
      <c r="B32" s="275">
        <v>17.03</v>
      </c>
      <c r="C32" s="259">
        <v>6.06</v>
      </c>
      <c r="D32" s="259">
        <v>6.06</v>
      </c>
      <c r="E32" s="259">
        <v>0</v>
      </c>
      <c r="F32" s="259">
        <v>1.73</v>
      </c>
      <c r="G32" s="259">
        <v>138.5</v>
      </c>
      <c r="H32" s="259">
        <v>39.9</v>
      </c>
      <c r="I32" s="259">
        <v>98.6</v>
      </c>
      <c r="J32" s="259">
        <v>4.38</v>
      </c>
      <c r="K32" s="259">
        <v>0</v>
      </c>
      <c r="L32" s="259">
        <v>2.63</v>
      </c>
      <c r="M32" s="259">
        <v>0.93</v>
      </c>
      <c r="N32" s="24">
        <v>0.56000000000000005</v>
      </c>
      <c r="O32" s="259">
        <f>SUM(B32,C32,F32,G32,J32,K32,L32,M32,N32)</f>
        <v>171.82</v>
      </c>
      <c r="P32" s="25"/>
      <c r="Q32" s="26"/>
      <c r="R32" s="27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5"/>
    </row>
    <row r="33" spans="1:112" s="1" customFormat="1" ht="16.5" thickBot="1" x14ac:dyDescent="0.3">
      <c r="A33" s="33" t="s">
        <v>59</v>
      </c>
      <c r="B33" s="274">
        <v>362.6</v>
      </c>
      <c r="C33" s="142">
        <v>67.34</v>
      </c>
      <c r="D33" s="142">
        <v>40.880000000000003</v>
      </c>
      <c r="E33" s="142">
        <v>26.46</v>
      </c>
      <c r="F33" s="142">
        <v>69.64</v>
      </c>
      <c r="G33" s="142">
        <v>1359.33</v>
      </c>
      <c r="H33" s="142">
        <v>498.26</v>
      </c>
      <c r="I33" s="142">
        <v>861.07</v>
      </c>
      <c r="J33" s="142">
        <v>1039.57</v>
      </c>
      <c r="K33" s="142">
        <v>30.23</v>
      </c>
      <c r="L33" s="142">
        <v>36.159999999999997</v>
      </c>
      <c r="M33" s="142">
        <v>28.39</v>
      </c>
      <c r="N33" s="285">
        <v>114.41000000000001</v>
      </c>
      <c r="O33" s="142">
        <f t="shared" si="0"/>
        <v>3107.6699999999992</v>
      </c>
      <c r="P33" s="19">
        <f>(O33-O34)/O34</f>
        <v>-0.12436074082214031</v>
      </c>
      <c r="Q33" s="20">
        <f>O33/$O$84</f>
        <v>7.5664250737244781E-2</v>
      </c>
      <c r="R33" s="12">
        <f>O33-O34</f>
        <v>-441.36000000000058</v>
      </c>
      <c r="S33" s="13"/>
      <c r="T33" s="21"/>
    </row>
    <row r="34" spans="1:112" s="16" customFormat="1" ht="16.5" thickBot="1" x14ac:dyDescent="0.3">
      <c r="A34" s="94" t="s">
        <v>16</v>
      </c>
      <c r="B34" s="275">
        <v>302.38</v>
      </c>
      <c r="C34" s="259">
        <v>64.5</v>
      </c>
      <c r="D34" s="259">
        <v>46.8</v>
      </c>
      <c r="E34" s="259">
        <v>17.7</v>
      </c>
      <c r="F34" s="259">
        <v>50.42</v>
      </c>
      <c r="G34" s="259">
        <v>1936.97</v>
      </c>
      <c r="H34" s="259">
        <v>809.41</v>
      </c>
      <c r="I34" s="259">
        <v>1127.56</v>
      </c>
      <c r="J34" s="259">
        <v>989.88</v>
      </c>
      <c r="K34" s="259">
        <v>10.119999999999999</v>
      </c>
      <c r="L34" s="259">
        <v>24.02</v>
      </c>
      <c r="M34" s="259">
        <v>37.58</v>
      </c>
      <c r="N34" s="287">
        <v>133.16</v>
      </c>
      <c r="O34" s="259">
        <f>SUM(B34,C34,F34,G34,J34,K34,L34,M34,N34)</f>
        <v>3549.0299999999997</v>
      </c>
      <c r="P34" s="25"/>
      <c r="Q34" s="26"/>
      <c r="R34" s="27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5"/>
    </row>
    <row r="35" spans="1:112" s="1" customFormat="1" ht="16.5" thickBot="1" x14ac:dyDescent="0.3">
      <c r="A35" s="33" t="s">
        <v>28</v>
      </c>
      <c r="B35" s="274">
        <v>992.87</v>
      </c>
      <c r="C35" s="142">
        <v>207.2</v>
      </c>
      <c r="D35" s="142">
        <v>123.67</v>
      </c>
      <c r="E35" s="142">
        <v>83.53</v>
      </c>
      <c r="F35" s="142">
        <v>129</v>
      </c>
      <c r="G35" s="142">
        <v>2057.4499999999998</v>
      </c>
      <c r="H35" s="142">
        <v>706.34</v>
      </c>
      <c r="I35" s="142">
        <v>1351.11</v>
      </c>
      <c r="J35" s="142">
        <v>2989.43</v>
      </c>
      <c r="K35" s="142">
        <v>58.97</v>
      </c>
      <c r="L35" s="142">
        <v>162.78</v>
      </c>
      <c r="M35" s="142">
        <v>136.78</v>
      </c>
      <c r="N35" s="9">
        <v>404.28</v>
      </c>
      <c r="O35" s="142">
        <f t="shared" si="0"/>
        <v>7138.7599999999984</v>
      </c>
      <c r="P35" s="19">
        <f>(O35-O36)/O36</f>
        <v>0.13618255927398976</v>
      </c>
      <c r="Q35" s="20">
        <f>O35/$O$84</f>
        <v>0.17381154581825403</v>
      </c>
      <c r="R35" s="12">
        <f>O35-O36</f>
        <v>855.64999999999782</v>
      </c>
      <c r="S35" s="13"/>
      <c r="T35" s="21"/>
    </row>
    <row r="36" spans="1:112" s="16" customFormat="1" ht="16.5" thickBot="1" x14ac:dyDescent="0.3">
      <c r="A36" s="94" t="s">
        <v>16</v>
      </c>
      <c r="B36" s="275">
        <v>642.54</v>
      </c>
      <c r="C36" s="259">
        <v>200.74</v>
      </c>
      <c r="D36" s="259">
        <v>123.77</v>
      </c>
      <c r="E36" s="259">
        <v>76.97</v>
      </c>
      <c r="F36" s="259">
        <v>118.1</v>
      </c>
      <c r="G36" s="259">
        <v>2216.0300000000002</v>
      </c>
      <c r="H36" s="259">
        <v>815.75</v>
      </c>
      <c r="I36" s="259">
        <v>1400.28</v>
      </c>
      <c r="J36" s="259">
        <v>2451.44</v>
      </c>
      <c r="K36" s="259">
        <v>48.44</v>
      </c>
      <c r="L36" s="259">
        <v>152.47</v>
      </c>
      <c r="M36" s="259">
        <v>148.81</v>
      </c>
      <c r="N36" s="24">
        <v>304.54000000000002</v>
      </c>
      <c r="O36" s="259">
        <f>SUM(B36,C36,F36,G36,J36,K36,L36,M36,N36)</f>
        <v>6283.1100000000006</v>
      </c>
      <c r="P36" s="25"/>
      <c r="Q36" s="26"/>
      <c r="R36" s="27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5"/>
    </row>
    <row r="37" spans="1:112" s="1" customFormat="1" ht="16.5" thickBot="1" x14ac:dyDescent="0.3">
      <c r="A37" s="33" t="s">
        <v>30</v>
      </c>
      <c r="B37" s="274">
        <v>470.27</v>
      </c>
      <c r="C37" s="142">
        <v>93.69</v>
      </c>
      <c r="D37" s="142">
        <v>60.3</v>
      </c>
      <c r="E37" s="142">
        <v>33.39</v>
      </c>
      <c r="F37" s="142">
        <v>65.58</v>
      </c>
      <c r="G37" s="142">
        <v>981.56</v>
      </c>
      <c r="H37" s="142">
        <v>309.61</v>
      </c>
      <c r="I37" s="142">
        <v>671.95</v>
      </c>
      <c r="J37" s="142">
        <v>958.32</v>
      </c>
      <c r="K37" s="142">
        <v>15.66</v>
      </c>
      <c r="L37" s="142">
        <v>34.799999999999997</v>
      </c>
      <c r="M37" s="142">
        <v>48.89</v>
      </c>
      <c r="N37" s="18">
        <v>737.47</v>
      </c>
      <c r="O37" s="142">
        <f t="shared" si="0"/>
        <v>3406.24</v>
      </c>
      <c r="P37" s="19">
        <f>(O37-O38)/O38</f>
        <v>5.3897847798913323E-2</v>
      </c>
      <c r="Q37" s="20">
        <f>O37/$O$84</f>
        <v>8.2933708351025912E-2</v>
      </c>
      <c r="R37" s="12">
        <f>O37-O38</f>
        <v>174.19999999999982</v>
      </c>
      <c r="S37" s="13"/>
      <c r="T37" s="21"/>
    </row>
    <row r="38" spans="1:112" s="16" customFormat="1" ht="16.5" thickBot="1" x14ac:dyDescent="0.3">
      <c r="A38" s="94" t="s">
        <v>16</v>
      </c>
      <c r="B38" s="275">
        <v>343.54</v>
      </c>
      <c r="C38" s="259">
        <v>89.48</v>
      </c>
      <c r="D38" s="259">
        <v>62.42</v>
      </c>
      <c r="E38" s="259">
        <v>27.06</v>
      </c>
      <c r="F38" s="259">
        <v>66.67</v>
      </c>
      <c r="G38" s="259">
        <v>1089.58</v>
      </c>
      <c r="H38" s="259">
        <v>380.77</v>
      </c>
      <c r="I38" s="259">
        <v>708.81</v>
      </c>
      <c r="J38" s="259">
        <v>977.83</v>
      </c>
      <c r="K38" s="259">
        <v>24.65</v>
      </c>
      <c r="L38" s="259">
        <v>46.88</v>
      </c>
      <c r="M38" s="259">
        <v>57.17</v>
      </c>
      <c r="N38" s="24">
        <v>536.24</v>
      </c>
      <c r="O38" s="259">
        <f>SUM(B38,C38,F38,G38,J38,K38,L38,M38,N38)</f>
        <v>3232.04</v>
      </c>
      <c r="P38" s="25"/>
      <c r="Q38" s="26"/>
      <c r="R38" s="27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5"/>
    </row>
    <row r="39" spans="1:112" s="1" customFormat="1" ht="16.5" thickBot="1" x14ac:dyDescent="0.3">
      <c r="A39" s="33" t="s">
        <v>60</v>
      </c>
      <c r="B39" s="274">
        <v>0.73</v>
      </c>
      <c r="C39" s="142">
        <v>-0.01</v>
      </c>
      <c r="D39" s="142">
        <v>-0.01</v>
      </c>
      <c r="E39" s="142">
        <v>0</v>
      </c>
      <c r="F39" s="142">
        <v>0.13</v>
      </c>
      <c r="G39" s="142">
        <v>10.66</v>
      </c>
      <c r="H39" s="142">
        <v>0.06</v>
      </c>
      <c r="I39" s="142">
        <v>10.6</v>
      </c>
      <c r="J39" s="142">
        <v>0.05</v>
      </c>
      <c r="K39" s="142">
        <v>0</v>
      </c>
      <c r="L39" s="142">
        <v>12.06</v>
      </c>
      <c r="M39" s="142">
        <v>0.04</v>
      </c>
      <c r="N39" s="18">
        <v>1.23</v>
      </c>
      <c r="O39" s="142">
        <f t="shared" si="0"/>
        <v>24.89</v>
      </c>
      <c r="P39" s="174">
        <f>(O39-O40)/O40</f>
        <v>5.4661016949152659E-2</v>
      </c>
      <c r="Q39" s="20">
        <f>O39/$O$84</f>
        <v>6.0601132065181407E-4</v>
      </c>
      <c r="R39" s="12">
        <f>O39-O40</f>
        <v>1.2900000000000027</v>
      </c>
      <c r="S39" s="13"/>
      <c r="T39" s="21"/>
    </row>
    <row r="40" spans="1:112" s="16" customFormat="1" ht="16.5" thickBot="1" x14ac:dyDescent="0.3">
      <c r="A40" s="94" t="s">
        <v>16</v>
      </c>
      <c r="B40" s="275">
        <v>0.41</v>
      </c>
      <c r="C40" s="259">
        <v>0.02</v>
      </c>
      <c r="D40" s="259">
        <v>0.02</v>
      </c>
      <c r="E40" s="259">
        <v>0</v>
      </c>
      <c r="F40" s="259">
        <v>0.04</v>
      </c>
      <c r="G40" s="259">
        <v>12.98</v>
      </c>
      <c r="H40" s="259">
        <v>7.0000000000000007E-2</v>
      </c>
      <c r="I40" s="259">
        <v>12.91</v>
      </c>
      <c r="J40" s="259">
        <v>0.03</v>
      </c>
      <c r="K40" s="259">
        <v>0</v>
      </c>
      <c r="L40" s="259">
        <v>9.2899999999999991</v>
      </c>
      <c r="M40" s="259">
        <v>0.02</v>
      </c>
      <c r="N40" s="24">
        <v>0.81</v>
      </c>
      <c r="O40" s="259">
        <f>SUM(B40,C40,F40,G40,J40,K40,L40,M40,N40)</f>
        <v>23.599999999999998</v>
      </c>
      <c r="P40" s="25"/>
      <c r="Q40" s="26"/>
      <c r="R40" s="27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5"/>
    </row>
    <row r="41" spans="1:112" s="1" customFormat="1" ht="16.5" thickBot="1" x14ac:dyDescent="0.3">
      <c r="A41" s="33" t="s">
        <v>18</v>
      </c>
      <c r="B41" s="274">
        <v>279.92</v>
      </c>
      <c r="C41" s="142">
        <v>61.45</v>
      </c>
      <c r="D41" s="142">
        <v>51.2</v>
      </c>
      <c r="E41" s="142">
        <v>10.25</v>
      </c>
      <c r="F41" s="142">
        <v>35.51</v>
      </c>
      <c r="G41" s="142">
        <v>850.66</v>
      </c>
      <c r="H41" s="142">
        <v>355.48</v>
      </c>
      <c r="I41" s="142">
        <v>495.18</v>
      </c>
      <c r="J41" s="142">
        <v>534.19000000000005</v>
      </c>
      <c r="K41" s="142">
        <v>6.37</v>
      </c>
      <c r="L41" s="142">
        <v>13.56</v>
      </c>
      <c r="M41" s="142">
        <v>21.37</v>
      </c>
      <c r="N41" s="18">
        <v>168.2</v>
      </c>
      <c r="O41" s="142">
        <f t="shared" si="0"/>
        <v>1971.2299999999998</v>
      </c>
      <c r="P41" s="34">
        <f>(O41-O42)/O42</f>
        <v>0.26313125164200712</v>
      </c>
      <c r="Q41" s="35">
        <f>O41/$O$84</f>
        <v>4.7994684435856784E-2</v>
      </c>
      <c r="R41" s="36">
        <f>O41-O42</f>
        <v>410.63999999999987</v>
      </c>
      <c r="S41" s="13"/>
    </row>
    <row r="42" spans="1:112" s="16" customFormat="1" ht="16.5" thickBot="1" x14ac:dyDescent="0.3">
      <c r="A42" s="94" t="s">
        <v>16</v>
      </c>
      <c r="B42" s="275">
        <v>164.1</v>
      </c>
      <c r="C42" s="259">
        <v>35.729999999999997</v>
      </c>
      <c r="D42" s="259">
        <v>33.18</v>
      </c>
      <c r="E42" s="259">
        <v>2.5499999999999998</v>
      </c>
      <c r="F42" s="259">
        <v>22.23</v>
      </c>
      <c r="G42" s="259">
        <v>690.98</v>
      </c>
      <c r="H42" s="259">
        <v>318.49</v>
      </c>
      <c r="I42" s="259">
        <v>372.49</v>
      </c>
      <c r="J42" s="259">
        <v>461.51</v>
      </c>
      <c r="K42" s="259">
        <v>2.89</v>
      </c>
      <c r="L42" s="259">
        <v>11.86</v>
      </c>
      <c r="M42" s="259">
        <v>17.86</v>
      </c>
      <c r="N42" s="24">
        <v>153.43</v>
      </c>
      <c r="O42" s="259">
        <f>SUM(B42,C42,F42,G42,J42,K42,L42,M42,N42)</f>
        <v>1560.59</v>
      </c>
      <c r="P42" s="25"/>
      <c r="Q42" s="26"/>
      <c r="R42" s="27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5"/>
    </row>
    <row r="43" spans="1:112" s="186" customFormat="1" ht="16.5" thickBot="1" x14ac:dyDescent="0.3">
      <c r="A43" s="168" t="s">
        <v>74</v>
      </c>
      <c r="B43" s="274">
        <v>95.74</v>
      </c>
      <c r="C43" s="142">
        <v>14.21</v>
      </c>
      <c r="D43" s="142">
        <v>14.21</v>
      </c>
      <c r="E43" s="142">
        <v>0</v>
      </c>
      <c r="F43" s="142">
        <v>18.68</v>
      </c>
      <c r="G43" s="142">
        <v>464.44</v>
      </c>
      <c r="H43" s="142">
        <v>278.20999999999998</v>
      </c>
      <c r="I43" s="142">
        <v>186.23</v>
      </c>
      <c r="J43" s="142">
        <v>100.14</v>
      </c>
      <c r="K43" s="142">
        <v>0</v>
      </c>
      <c r="L43" s="142">
        <v>3.75</v>
      </c>
      <c r="M43" s="142">
        <v>14.63</v>
      </c>
      <c r="N43" s="242">
        <v>6.5299999999999994</v>
      </c>
      <c r="O43" s="142">
        <f t="shared" si="0"/>
        <v>718.11999999999989</v>
      </c>
      <c r="P43" s="243">
        <f>(O43-O44)/O44</f>
        <v>-4.13306989907622E-2</v>
      </c>
      <c r="Q43" s="244">
        <f>O43/$O$84</f>
        <v>1.7484485720629998E-2</v>
      </c>
      <c r="R43" s="245">
        <f>O43-O44</f>
        <v>-30.96000000000015</v>
      </c>
    </row>
    <row r="44" spans="1:112" s="14" customFormat="1" ht="16.5" thickBot="1" x14ac:dyDescent="0.3">
      <c r="A44" s="94" t="s">
        <v>16</v>
      </c>
      <c r="B44" s="275">
        <v>59.98</v>
      </c>
      <c r="C44" s="259">
        <v>12.82</v>
      </c>
      <c r="D44" s="259">
        <v>12.71</v>
      </c>
      <c r="E44" s="259">
        <v>0.11</v>
      </c>
      <c r="F44" s="259">
        <v>17.13</v>
      </c>
      <c r="G44" s="259">
        <v>542.97</v>
      </c>
      <c r="H44" s="259">
        <v>330.56</v>
      </c>
      <c r="I44" s="259">
        <v>212.41</v>
      </c>
      <c r="J44" s="259">
        <v>92.12</v>
      </c>
      <c r="K44" s="259">
        <v>0</v>
      </c>
      <c r="L44" s="259">
        <v>4.13</v>
      </c>
      <c r="M44" s="259">
        <v>15.48</v>
      </c>
      <c r="N44" s="24">
        <v>4.45</v>
      </c>
      <c r="O44" s="259">
        <f>SUM(B44,C44,F44,G44,J44,K44,L44,M44,N44)</f>
        <v>749.08</v>
      </c>
      <c r="P44" s="169"/>
      <c r="Q44" s="170"/>
      <c r="R44" s="27"/>
    </row>
    <row r="45" spans="1:112" s="186" customFormat="1" ht="16.5" thickBot="1" x14ac:dyDescent="0.3">
      <c r="A45" s="168" t="s">
        <v>24</v>
      </c>
      <c r="B45" s="274">
        <v>309.63</v>
      </c>
      <c r="C45" s="142">
        <v>8.24</v>
      </c>
      <c r="D45" s="142">
        <v>8.24</v>
      </c>
      <c r="E45" s="142">
        <v>0</v>
      </c>
      <c r="F45" s="142">
        <v>8.7200000000000006</v>
      </c>
      <c r="G45" s="142">
        <v>212.72</v>
      </c>
      <c r="H45" s="142">
        <v>138.22999999999999</v>
      </c>
      <c r="I45" s="142">
        <v>74.489999999999995</v>
      </c>
      <c r="J45" s="142">
        <v>176.43</v>
      </c>
      <c r="K45" s="142">
        <v>0</v>
      </c>
      <c r="L45" s="142">
        <v>5.84</v>
      </c>
      <c r="M45" s="142">
        <v>118.88</v>
      </c>
      <c r="N45" s="242">
        <v>436.84000000000003</v>
      </c>
      <c r="O45" s="142">
        <f t="shared" ref="O45:O54" si="1">SUM(B45,C45,F45,G45,J45,K45,L45,M45,N45)</f>
        <v>1277.3000000000002</v>
      </c>
      <c r="P45" s="246">
        <f>(O45-O46)/O46</f>
        <v>0.26558072250956166</v>
      </c>
      <c r="Q45" s="244">
        <f>O45/$O$84</f>
        <v>3.1099166728347217E-2</v>
      </c>
      <c r="R45" s="245">
        <f>O45-O46</f>
        <v>268.04000000000019</v>
      </c>
    </row>
    <row r="46" spans="1:112" s="14" customFormat="1" ht="16.5" thickBot="1" x14ac:dyDescent="0.3">
      <c r="A46" s="94" t="s">
        <v>16</v>
      </c>
      <c r="B46" s="275">
        <v>204.41</v>
      </c>
      <c r="C46" s="259">
        <v>6.85</v>
      </c>
      <c r="D46" s="259">
        <v>6.85</v>
      </c>
      <c r="E46" s="259">
        <v>0</v>
      </c>
      <c r="F46" s="259">
        <v>7.94</v>
      </c>
      <c r="G46" s="259">
        <v>239.04</v>
      </c>
      <c r="H46" s="259">
        <v>161.16</v>
      </c>
      <c r="I46" s="259">
        <v>77.88</v>
      </c>
      <c r="J46" s="259">
        <v>117.9</v>
      </c>
      <c r="K46" s="259">
        <v>0</v>
      </c>
      <c r="L46" s="259">
        <v>2.4500000000000002</v>
      </c>
      <c r="M46" s="259">
        <v>78.11</v>
      </c>
      <c r="N46" s="24">
        <v>352.56</v>
      </c>
      <c r="O46" s="259">
        <f t="shared" si="1"/>
        <v>1009.26</v>
      </c>
      <c r="P46" s="189"/>
      <c r="Q46" s="188"/>
      <c r="R46" s="172"/>
    </row>
    <row r="47" spans="1:112" s="186" customFormat="1" ht="16.5" thickBot="1" x14ac:dyDescent="0.3">
      <c r="A47" s="168" t="s">
        <v>62</v>
      </c>
      <c r="B47" s="274">
        <v>8.9700000000000006</v>
      </c>
      <c r="C47" s="142">
        <v>0.47</v>
      </c>
      <c r="D47" s="142">
        <v>0.47</v>
      </c>
      <c r="E47" s="142">
        <v>0</v>
      </c>
      <c r="F47" s="142">
        <v>4.1900000000000004</v>
      </c>
      <c r="G47" s="142">
        <v>524.91</v>
      </c>
      <c r="H47" s="142">
        <v>131.19</v>
      </c>
      <c r="I47" s="142">
        <v>393.72</v>
      </c>
      <c r="J47" s="142">
        <v>0.18</v>
      </c>
      <c r="K47" s="142">
        <v>0</v>
      </c>
      <c r="L47" s="142">
        <v>1.1399999999999999</v>
      </c>
      <c r="M47" s="142">
        <v>2.87</v>
      </c>
      <c r="N47" s="242">
        <v>2.31</v>
      </c>
      <c r="O47" s="142">
        <f t="shared" si="1"/>
        <v>545.03999999999985</v>
      </c>
      <c r="P47" s="247">
        <f>(O47-O48)/O48</f>
        <v>5.4888906092745576E-2</v>
      </c>
      <c r="Q47" s="244">
        <f>O47/$O$84</f>
        <v>1.3270406195583151E-2</v>
      </c>
      <c r="R47" s="245">
        <f>O47-O48</f>
        <v>28.359999999999786</v>
      </c>
    </row>
    <row r="48" spans="1:112" s="14" customFormat="1" ht="16.5" thickBot="1" x14ac:dyDescent="0.3">
      <c r="A48" s="94" t="s">
        <v>16</v>
      </c>
      <c r="B48" s="275">
        <v>7.7</v>
      </c>
      <c r="C48" s="259">
        <v>0.54</v>
      </c>
      <c r="D48" s="259">
        <v>0.54</v>
      </c>
      <c r="E48" s="259">
        <v>0</v>
      </c>
      <c r="F48" s="259">
        <v>3.73</v>
      </c>
      <c r="G48" s="259">
        <v>497.43</v>
      </c>
      <c r="H48" s="259">
        <v>129.76</v>
      </c>
      <c r="I48" s="259">
        <v>367.67</v>
      </c>
      <c r="J48" s="259">
        <v>0.12</v>
      </c>
      <c r="K48" s="259">
        <v>0</v>
      </c>
      <c r="L48" s="259">
        <v>1.1200000000000001</v>
      </c>
      <c r="M48" s="259">
        <v>3.66</v>
      </c>
      <c r="N48" s="24">
        <v>2.38</v>
      </c>
      <c r="O48" s="259">
        <f t="shared" si="1"/>
        <v>516.68000000000006</v>
      </c>
      <c r="P48" s="189"/>
      <c r="Q48" s="188"/>
      <c r="R48" s="172"/>
    </row>
    <row r="49" spans="1:197" s="186" customFormat="1" ht="16.5" thickBot="1" x14ac:dyDescent="0.3">
      <c r="A49" s="168" t="s">
        <v>17</v>
      </c>
      <c r="B49" s="274">
        <v>365.22</v>
      </c>
      <c r="C49" s="142">
        <v>98.68</v>
      </c>
      <c r="D49" s="142">
        <v>98.68</v>
      </c>
      <c r="E49" s="142">
        <v>0</v>
      </c>
      <c r="F49" s="142">
        <v>13.37</v>
      </c>
      <c r="G49" s="142">
        <v>955.85</v>
      </c>
      <c r="H49" s="142">
        <v>428.02</v>
      </c>
      <c r="I49" s="142">
        <v>527.83000000000004</v>
      </c>
      <c r="J49" s="142">
        <v>260.64</v>
      </c>
      <c r="K49" s="142">
        <v>0</v>
      </c>
      <c r="L49" s="142">
        <v>112.76</v>
      </c>
      <c r="M49" s="142">
        <v>36.31</v>
      </c>
      <c r="N49" s="242">
        <v>312.23</v>
      </c>
      <c r="O49" s="142">
        <f t="shared" si="1"/>
        <v>2155.0600000000004</v>
      </c>
      <c r="P49" s="246">
        <f>(O49-O50)/O50</f>
        <v>0.35961641588593452</v>
      </c>
      <c r="Q49" s="244">
        <f>O49/$O$84</f>
        <v>5.2470500469421401E-2</v>
      </c>
      <c r="R49" s="245">
        <f>O49-O50</f>
        <v>570.01000000000045</v>
      </c>
    </row>
    <row r="50" spans="1:197" s="14" customFormat="1" ht="16.5" thickBot="1" x14ac:dyDescent="0.3">
      <c r="A50" s="94" t="s">
        <v>16</v>
      </c>
      <c r="B50" s="275">
        <v>283.55</v>
      </c>
      <c r="C50" s="259">
        <v>102.25</v>
      </c>
      <c r="D50" s="259">
        <v>102.25</v>
      </c>
      <c r="E50" s="259">
        <v>0</v>
      </c>
      <c r="F50" s="259">
        <v>33.200000000000003</v>
      </c>
      <c r="G50" s="259">
        <v>782.53</v>
      </c>
      <c r="H50" s="259">
        <v>422.24</v>
      </c>
      <c r="I50" s="259">
        <v>360.29</v>
      </c>
      <c r="J50" s="259">
        <v>194.87</v>
      </c>
      <c r="K50" s="259">
        <v>0.33</v>
      </c>
      <c r="L50" s="259">
        <v>105.83</v>
      </c>
      <c r="M50" s="259">
        <v>51.49</v>
      </c>
      <c r="N50" s="24">
        <v>31</v>
      </c>
      <c r="O50" s="259">
        <f t="shared" si="1"/>
        <v>1585.05</v>
      </c>
      <c r="P50" s="189"/>
      <c r="Q50" s="188"/>
      <c r="R50" s="172"/>
    </row>
    <row r="51" spans="1:197" s="186" customFormat="1" ht="16.5" thickBot="1" x14ac:dyDescent="0.3">
      <c r="A51" s="168" t="s">
        <v>29</v>
      </c>
      <c r="B51" s="274">
        <v>487.55</v>
      </c>
      <c r="C51" s="142">
        <v>102.34</v>
      </c>
      <c r="D51" s="142">
        <v>62.39</v>
      </c>
      <c r="E51" s="142">
        <v>39.950000000000003</v>
      </c>
      <c r="F51" s="142">
        <v>89.98</v>
      </c>
      <c r="G51" s="142">
        <v>1593.47</v>
      </c>
      <c r="H51" s="142">
        <v>414.3</v>
      </c>
      <c r="I51" s="142">
        <v>1179.17</v>
      </c>
      <c r="J51" s="142">
        <v>1104.3900000000001</v>
      </c>
      <c r="K51" s="142">
        <v>6.16</v>
      </c>
      <c r="L51" s="142">
        <v>47.91</v>
      </c>
      <c r="M51" s="142">
        <v>114.05</v>
      </c>
      <c r="N51" s="299">
        <v>139.87</v>
      </c>
      <c r="O51" s="142">
        <f t="shared" si="1"/>
        <v>3685.7200000000003</v>
      </c>
      <c r="P51" s="246">
        <f>(O51-O52)/O52</f>
        <v>2.0604711309746282E-2</v>
      </c>
      <c r="Q51" s="244">
        <f>O51/$O$84</f>
        <v>8.9738370620843888E-2</v>
      </c>
      <c r="R51" s="245">
        <f>O51-O52</f>
        <v>74.409999999999854</v>
      </c>
    </row>
    <row r="52" spans="1:197" s="14" customFormat="1" ht="16.5" thickBot="1" x14ac:dyDescent="0.3">
      <c r="A52" s="121" t="s">
        <v>16</v>
      </c>
      <c r="B52" s="275">
        <v>363.02</v>
      </c>
      <c r="C52" s="259">
        <v>105.99</v>
      </c>
      <c r="D52" s="259">
        <v>66.03</v>
      </c>
      <c r="E52" s="259">
        <v>39.96</v>
      </c>
      <c r="F52" s="259">
        <v>92.95</v>
      </c>
      <c r="G52" s="259">
        <v>1620.97</v>
      </c>
      <c r="H52" s="259">
        <v>458.62</v>
      </c>
      <c r="I52" s="259">
        <v>1162.3499999999999</v>
      </c>
      <c r="J52" s="259">
        <v>1163.4000000000001</v>
      </c>
      <c r="K52" s="259">
        <v>3.89</v>
      </c>
      <c r="L52" s="259">
        <v>52.63</v>
      </c>
      <c r="M52" s="259">
        <v>55.47</v>
      </c>
      <c r="N52" s="288">
        <v>152.99</v>
      </c>
      <c r="O52" s="259">
        <f t="shared" si="1"/>
        <v>3611.3100000000004</v>
      </c>
      <c r="P52" s="189"/>
      <c r="Q52" s="188"/>
      <c r="R52" s="172"/>
    </row>
    <row r="53" spans="1:197" s="186" customFormat="1" ht="16.5" thickBot="1" x14ac:dyDescent="0.3">
      <c r="A53" s="168" t="s">
        <v>22</v>
      </c>
      <c r="B53" s="274">
        <v>87.97</v>
      </c>
      <c r="C53" s="142">
        <v>5.35</v>
      </c>
      <c r="D53" s="142">
        <v>4.6100000000000003</v>
      </c>
      <c r="E53" s="142">
        <v>0.74</v>
      </c>
      <c r="F53" s="142">
        <v>2.76</v>
      </c>
      <c r="G53" s="142">
        <v>151.16</v>
      </c>
      <c r="H53" s="142">
        <v>77.52</v>
      </c>
      <c r="I53" s="142">
        <v>73.64</v>
      </c>
      <c r="J53" s="142">
        <v>47.31</v>
      </c>
      <c r="K53" s="142">
        <v>0</v>
      </c>
      <c r="L53" s="142">
        <v>1.4</v>
      </c>
      <c r="M53" s="142">
        <v>23.86</v>
      </c>
      <c r="N53" s="242">
        <v>39.14</v>
      </c>
      <c r="O53" s="142">
        <f t="shared" si="1"/>
        <v>358.95</v>
      </c>
      <c r="P53" s="246">
        <f>(O53-O54)/O54</f>
        <v>0.11777161897051036</v>
      </c>
      <c r="Q53" s="244">
        <f>O53/$O$84</f>
        <v>8.7395646262743536E-3</v>
      </c>
      <c r="R53" s="245">
        <f>O53-O54</f>
        <v>37.819999999999993</v>
      </c>
    </row>
    <row r="54" spans="1:197" s="14" customFormat="1" ht="16.5" thickBot="1" x14ac:dyDescent="0.3">
      <c r="A54" s="94" t="s">
        <v>16</v>
      </c>
      <c r="B54" s="275">
        <v>65.569999999999993</v>
      </c>
      <c r="C54" s="259">
        <v>7.27</v>
      </c>
      <c r="D54" s="259">
        <v>6.53</v>
      </c>
      <c r="E54" s="259">
        <v>0.74</v>
      </c>
      <c r="F54" s="259">
        <v>2.93</v>
      </c>
      <c r="G54" s="259">
        <v>122.34</v>
      </c>
      <c r="H54" s="259">
        <v>59.88</v>
      </c>
      <c r="I54" s="259">
        <v>62.46</v>
      </c>
      <c r="J54" s="259">
        <v>33.880000000000003</v>
      </c>
      <c r="K54" s="259">
        <v>0</v>
      </c>
      <c r="L54" s="259">
        <v>1.05</v>
      </c>
      <c r="M54" s="259">
        <v>17.46</v>
      </c>
      <c r="N54" s="24">
        <v>70.63</v>
      </c>
      <c r="O54" s="259">
        <f t="shared" si="1"/>
        <v>321.13</v>
      </c>
      <c r="P54" s="173"/>
      <c r="Q54" s="171"/>
      <c r="R54" s="172"/>
    </row>
    <row r="55" spans="1:197" ht="16.5" thickBot="1" x14ac:dyDescent="0.3">
      <c r="A55" s="37" t="s">
        <v>65</v>
      </c>
      <c r="B55" s="38">
        <f>SUM(B5,B7,B9,B11,B13,B17,B19,B21,B23,B25,B27,B29,B31,B33,B35,B37,B39,B41,B43,B45,B47,B49,B51,B53,B15)</f>
        <v>5429.1000000000013</v>
      </c>
      <c r="C55" s="38">
        <f t="shared" ref="C55:O55" si="2">SUM(C5,C7,C9,C11,C13,C17,C19,C21,C23,C25,C27,C29,C31,C33,C35,C37,C39,C41,C43,C45,C47,C49,C51,C53,C15)</f>
        <v>1054.92</v>
      </c>
      <c r="D55" s="38">
        <f t="shared" si="2"/>
        <v>821.72000000000014</v>
      </c>
      <c r="E55" s="38">
        <f t="shared" si="2"/>
        <v>233.2</v>
      </c>
      <c r="F55" s="38">
        <f t="shared" si="2"/>
        <v>684.85</v>
      </c>
      <c r="G55" s="38">
        <f t="shared" si="2"/>
        <v>15723.9</v>
      </c>
      <c r="H55" s="38">
        <f t="shared" si="2"/>
        <v>6399.8</v>
      </c>
      <c r="I55" s="38">
        <f t="shared" si="2"/>
        <v>9324.0999999999985</v>
      </c>
      <c r="J55" s="38">
        <f t="shared" si="2"/>
        <v>9790.1799999999985</v>
      </c>
      <c r="K55" s="38">
        <f t="shared" si="2"/>
        <v>146.01</v>
      </c>
      <c r="L55" s="38">
        <f t="shared" si="2"/>
        <v>859.67999999999984</v>
      </c>
      <c r="M55" s="38">
        <f t="shared" si="2"/>
        <v>1061.4499999999998</v>
      </c>
      <c r="N55" s="38">
        <f t="shared" si="2"/>
        <v>3184.5800000000004</v>
      </c>
      <c r="O55" s="38">
        <f t="shared" si="2"/>
        <v>37934.67</v>
      </c>
      <c r="P55" s="39">
        <f>(O55-O56)/O56</f>
        <v>9.9490001466579117E-2</v>
      </c>
      <c r="Q55" s="40">
        <f>O55/$O$84</f>
        <v>0.92361749558821815</v>
      </c>
      <c r="R55" s="41">
        <f>O55-O56</f>
        <v>3432.6100000000006</v>
      </c>
      <c r="S55" s="13"/>
      <c r="T55" s="21"/>
    </row>
    <row r="56" spans="1:197" s="48" customFormat="1" ht="16.5" thickBot="1" x14ac:dyDescent="0.3">
      <c r="A56" s="42" t="s">
        <v>26</v>
      </c>
      <c r="B56" s="260">
        <f>SUM(B6,B8,B10,B12,B14,B18,B20,B22,B24,B26,B28,B30,B32,B34,B36,B38,B40,B42,B44,B46,B48,B50,B52,B54,B16)</f>
        <v>3659.56</v>
      </c>
      <c r="C56" s="260">
        <f t="shared" ref="C56:O56" si="3">SUM(C6,C8,C10,C12,C14,C18,C20,C22,C24,C26,C28,C30,C32,C34,C36,C38,C40,C42,C44,C46,C48,C50,C52,C54,C16)</f>
        <v>986.40000000000009</v>
      </c>
      <c r="D56" s="260">
        <f t="shared" si="3"/>
        <v>776.44999999999982</v>
      </c>
      <c r="E56" s="260">
        <f t="shared" si="3"/>
        <v>209.95000000000005</v>
      </c>
      <c r="F56" s="260">
        <f t="shared" si="3"/>
        <v>624.48</v>
      </c>
      <c r="G56" s="260">
        <f t="shared" si="3"/>
        <v>15073.77</v>
      </c>
      <c r="H56" s="260">
        <f t="shared" si="3"/>
        <v>6546.1799999999994</v>
      </c>
      <c r="I56" s="260">
        <f t="shared" si="3"/>
        <v>8527.5899999999983</v>
      </c>
      <c r="J56" s="260">
        <f t="shared" si="3"/>
        <v>8767.58</v>
      </c>
      <c r="K56" s="260">
        <f t="shared" si="3"/>
        <v>117.05</v>
      </c>
      <c r="L56" s="260">
        <f t="shared" si="3"/>
        <v>772.51</v>
      </c>
      <c r="M56" s="260">
        <f t="shared" si="3"/>
        <v>977.88000000000011</v>
      </c>
      <c r="N56" s="260">
        <f t="shared" si="3"/>
        <v>3522.83</v>
      </c>
      <c r="O56" s="260">
        <f t="shared" si="3"/>
        <v>34502.06</v>
      </c>
      <c r="P56" s="43"/>
      <c r="Q56" s="44"/>
      <c r="R56" s="45"/>
      <c r="S56" s="46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47"/>
      <c r="DY56" s="47"/>
      <c r="DZ56" s="47"/>
      <c r="EA56" s="47"/>
      <c r="EB56" s="47"/>
      <c r="EC56" s="47"/>
      <c r="ED56" s="47"/>
      <c r="EE56" s="47"/>
      <c r="EF56" s="47"/>
      <c r="EG56" s="47"/>
      <c r="EH56" s="47"/>
      <c r="EI56" s="47"/>
      <c r="EJ56" s="47"/>
      <c r="EK56" s="47"/>
      <c r="EL56" s="47"/>
      <c r="EM56" s="47"/>
      <c r="EN56" s="47"/>
      <c r="EO56" s="47"/>
      <c r="EP56" s="47"/>
      <c r="EQ56" s="47"/>
      <c r="ER56" s="47"/>
      <c r="ES56" s="47"/>
      <c r="ET56" s="47"/>
      <c r="EU56" s="47"/>
      <c r="EV56" s="47"/>
      <c r="EW56" s="47"/>
      <c r="EX56" s="47"/>
      <c r="EY56" s="47"/>
      <c r="EZ56" s="47"/>
      <c r="FA56" s="47"/>
      <c r="FB56" s="47"/>
      <c r="FC56" s="47"/>
      <c r="FD56" s="47"/>
      <c r="FE56" s="47"/>
      <c r="FF56" s="47"/>
      <c r="FG56" s="47"/>
      <c r="FH56" s="47"/>
      <c r="FI56" s="47"/>
      <c r="FJ56" s="47"/>
      <c r="FK56" s="47"/>
      <c r="FL56" s="47"/>
      <c r="FM56" s="47"/>
      <c r="FN56" s="47"/>
      <c r="FO56" s="47"/>
      <c r="FP56" s="47"/>
      <c r="FQ56" s="47"/>
      <c r="FR56" s="47"/>
      <c r="FS56" s="47"/>
      <c r="FT56" s="47"/>
      <c r="FU56" s="47"/>
      <c r="FV56" s="47"/>
      <c r="FW56" s="47"/>
      <c r="FX56" s="47"/>
      <c r="FY56" s="47"/>
      <c r="FZ56" s="47"/>
      <c r="GA56" s="47"/>
      <c r="GB56" s="47"/>
      <c r="GC56" s="47"/>
      <c r="GD56" s="47"/>
      <c r="GE56" s="47"/>
      <c r="GF56" s="47"/>
      <c r="GG56" s="47"/>
      <c r="GH56" s="47"/>
      <c r="GI56" s="47"/>
      <c r="GJ56" s="47"/>
      <c r="GK56" s="47"/>
      <c r="GL56" s="47"/>
      <c r="GM56" s="47"/>
      <c r="GN56" s="47"/>
      <c r="GO56" s="47"/>
    </row>
    <row r="57" spans="1:197" ht="16.5" thickBot="1" x14ac:dyDescent="0.3">
      <c r="A57" s="49" t="s">
        <v>27</v>
      </c>
      <c r="B57" s="50">
        <f>(B55-B56)/B56</f>
        <v>0.48353900468908867</v>
      </c>
      <c r="C57" s="50">
        <f t="shared" ref="C57:O57" si="4">(C55-C56)/C56</f>
        <v>6.9464720194647181E-2</v>
      </c>
      <c r="D57" s="50">
        <f t="shared" si="4"/>
        <v>5.8303818661858887E-2</v>
      </c>
      <c r="E57" s="50">
        <f t="shared" si="4"/>
        <v>0.11074065253631787</v>
      </c>
      <c r="F57" s="50">
        <f t="shared" si="4"/>
        <v>9.6672431462977201E-2</v>
      </c>
      <c r="G57" s="50">
        <f t="shared" si="4"/>
        <v>4.3129887214678156E-2</v>
      </c>
      <c r="H57" s="50">
        <f t="shared" si="4"/>
        <v>-2.2361132752230953E-2</v>
      </c>
      <c r="I57" s="50">
        <f t="shared" si="4"/>
        <v>9.3403880815095514E-2</v>
      </c>
      <c r="J57" s="50">
        <f t="shared" si="4"/>
        <v>0.11663423658523772</v>
      </c>
      <c r="K57" s="50">
        <f t="shared" si="4"/>
        <v>0.24741563434429725</v>
      </c>
      <c r="L57" s="50">
        <f t="shared" si="4"/>
        <v>0.11283996323672166</v>
      </c>
      <c r="M57" s="50">
        <f t="shared" si="4"/>
        <v>8.5460383687159677E-2</v>
      </c>
      <c r="N57" s="50">
        <f t="shared" si="4"/>
        <v>-9.6016554872077151E-2</v>
      </c>
      <c r="O57" s="50">
        <f t="shared" si="4"/>
        <v>9.9490001466579117E-2</v>
      </c>
      <c r="P57" s="51"/>
      <c r="Q57" s="52"/>
      <c r="R57" s="41"/>
      <c r="S57" s="13"/>
    </row>
    <row r="58" spans="1:197" ht="16.5" thickBot="1" x14ac:dyDescent="0.3">
      <c r="A58" s="7" t="s">
        <v>31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4"/>
      <c r="Q58" s="54"/>
      <c r="R58" s="41"/>
      <c r="S58" s="13"/>
    </row>
    <row r="59" spans="1:197" s="1" customFormat="1" ht="16.5" thickBot="1" x14ac:dyDescent="0.3">
      <c r="A59" s="97" t="s">
        <v>69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13">
        <v>121.68</v>
      </c>
      <c r="K59" s="18">
        <v>0</v>
      </c>
      <c r="L59" s="18">
        <v>0</v>
      </c>
      <c r="M59" s="18">
        <v>21.41</v>
      </c>
      <c r="N59" s="8">
        <v>0</v>
      </c>
      <c r="O59" s="142">
        <f t="shared" ref="O59:O72" si="5">SUM(B59,C59,F59,G59,J59,K59,L59,M59,N59)</f>
        <v>143.09</v>
      </c>
      <c r="P59" s="55">
        <f>(O59-O60)/O60</f>
        <v>0.89072410147991565</v>
      </c>
      <c r="Q59" s="11">
        <f>O59/$O$84</f>
        <v>3.4838955352377693E-3</v>
      </c>
      <c r="R59" s="12">
        <f>O59-O60</f>
        <v>67.410000000000011</v>
      </c>
      <c r="S59" s="13"/>
    </row>
    <row r="60" spans="1:197" s="28" customFormat="1" ht="16.5" thickBot="1" x14ac:dyDescent="0.3">
      <c r="A60" s="121" t="s">
        <v>16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57">
        <v>0</v>
      </c>
      <c r="J60" s="57">
        <v>62.83</v>
      </c>
      <c r="K60" s="24">
        <v>0</v>
      </c>
      <c r="L60" s="24">
        <v>0</v>
      </c>
      <c r="M60" s="24">
        <v>12.85</v>
      </c>
      <c r="N60" s="24">
        <v>0</v>
      </c>
      <c r="O60" s="259">
        <f t="shared" si="5"/>
        <v>75.679999999999993</v>
      </c>
      <c r="P60" s="25"/>
      <c r="Q60" s="26"/>
      <c r="R60" s="27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5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</row>
    <row r="61" spans="1:197" s="1" customFormat="1" ht="16.5" thickBot="1" x14ac:dyDescent="0.3">
      <c r="A61" s="97" t="s">
        <v>32</v>
      </c>
      <c r="B61" s="18">
        <v>0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13">
        <v>438.97</v>
      </c>
      <c r="K61" s="18">
        <v>0</v>
      </c>
      <c r="L61" s="18">
        <v>0</v>
      </c>
      <c r="M61" s="18">
        <v>47.64</v>
      </c>
      <c r="N61" s="24">
        <v>0</v>
      </c>
      <c r="O61" s="142">
        <f t="shared" si="5"/>
        <v>486.61</v>
      </c>
      <c r="P61" s="19">
        <f>(O61-O62)/O62</f>
        <v>0.39441785826861903</v>
      </c>
      <c r="Q61" s="20">
        <f>O61/$O$84</f>
        <v>1.1847776968355936E-2</v>
      </c>
      <c r="R61" s="12">
        <f>O61-O62</f>
        <v>137.63999999999999</v>
      </c>
      <c r="S61" s="13"/>
    </row>
    <row r="62" spans="1:197" s="16" customFormat="1" ht="16.5" thickBot="1" x14ac:dyDescent="0.3">
      <c r="A62" s="121" t="s">
        <v>16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57">
        <v>0</v>
      </c>
      <c r="J62" s="57">
        <v>305.66000000000003</v>
      </c>
      <c r="K62" s="24">
        <v>0</v>
      </c>
      <c r="L62" s="24">
        <v>0</v>
      </c>
      <c r="M62" s="24">
        <v>43.31</v>
      </c>
      <c r="N62" s="24">
        <v>0</v>
      </c>
      <c r="O62" s="259">
        <f t="shared" si="5"/>
        <v>348.97</v>
      </c>
      <c r="P62" s="25"/>
      <c r="Q62" s="26"/>
      <c r="R62" s="27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5"/>
    </row>
    <row r="63" spans="1:197" s="1" customFormat="1" ht="16.5" thickBot="1" x14ac:dyDescent="0.3">
      <c r="A63" s="33" t="s">
        <v>35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13">
        <v>124.03</v>
      </c>
      <c r="K63" s="18">
        <v>0</v>
      </c>
      <c r="L63" s="18">
        <v>0</v>
      </c>
      <c r="M63" s="18">
        <v>1.94</v>
      </c>
      <c r="N63" s="24">
        <v>0</v>
      </c>
      <c r="O63" s="142">
        <f t="shared" si="5"/>
        <v>125.97</v>
      </c>
      <c r="P63" s="19">
        <f>(O63-O64)/O64</f>
        <v>5.2669379937754094E-3</v>
      </c>
      <c r="Q63" s="20">
        <f>O63/$O$84</f>
        <v>3.0670649281843718E-3</v>
      </c>
      <c r="R63" s="12">
        <f>O63-O64</f>
        <v>0.65999999999999659</v>
      </c>
      <c r="S63" s="13"/>
    </row>
    <row r="64" spans="1:197" s="16" customFormat="1" ht="16.5" thickBot="1" x14ac:dyDescent="0.3">
      <c r="A64" s="121" t="s">
        <v>16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57">
        <v>0</v>
      </c>
      <c r="J64" s="57">
        <v>120.44</v>
      </c>
      <c r="K64" s="24">
        <v>0</v>
      </c>
      <c r="L64" s="24">
        <v>0</v>
      </c>
      <c r="M64" s="24">
        <v>4.87</v>
      </c>
      <c r="N64" s="24">
        <v>0</v>
      </c>
      <c r="O64" s="259">
        <f t="shared" si="5"/>
        <v>125.31</v>
      </c>
      <c r="P64" s="25"/>
      <c r="Q64" s="26"/>
      <c r="R64" s="27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5"/>
    </row>
    <row r="65" spans="1:112" s="1" customFormat="1" ht="16.5" thickBot="1" x14ac:dyDescent="0.3">
      <c r="A65" s="33" t="s">
        <v>33</v>
      </c>
      <c r="B65" s="18"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13">
        <v>238.84</v>
      </c>
      <c r="K65" s="18">
        <v>0</v>
      </c>
      <c r="L65" s="18">
        <v>0</v>
      </c>
      <c r="M65" s="18">
        <v>11.62</v>
      </c>
      <c r="N65" s="24">
        <v>0</v>
      </c>
      <c r="O65" s="142">
        <f t="shared" si="5"/>
        <v>250.46</v>
      </c>
      <c r="P65" s="19">
        <f>(O65-O66)/O66</f>
        <v>0.34953391885338653</v>
      </c>
      <c r="Q65" s="20">
        <f>O65/$O$84</f>
        <v>6.0980954347309504E-3</v>
      </c>
      <c r="R65" s="12">
        <f>O65-O66</f>
        <v>64.87</v>
      </c>
      <c r="S65" s="13"/>
    </row>
    <row r="66" spans="1:112" s="16" customFormat="1" ht="16.5" thickBot="1" x14ac:dyDescent="0.3">
      <c r="A66" s="121" t="s">
        <v>16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57">
        <v>0</v>
      </c>
      <c r="J66" s="57">
        <v>179.79</v>
      </c>
      <c r="K66" s="24">
        <v>0</v>
      </c>
      <c r="L66" s="24">
        <v>0</v>
      </c>
      <c r="M66" s="24">
        <v>5.8</v>
      </c>
      <c r="N66" s="24">
        <v>0</v>
      </c>
      <c r="O66" s="259">
        <f t="shared" si="5"/>
        <v>185.59</v>
      </c>
      <c r="P66" s="25"/>
      <c r="Q66" s="26"/>
      <c r="R66" s="27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5"/>
    </row>
    <row r="67" spans="1:112" s="14" customFormat="1" ht="16.5" thickBot="1" x14ac:dyDescent="0.3">
      <c r="A67" s="33" t="s">
        <v>78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13">
        <v>3.53</v>
      </c>
      <c r="K67" s="18">
        <v>0</v>
      </c>
      <c r="L67" s="18">
        <v>0</v>
      </c>
      <c r="M67" s="18">
        <v>0</v>
      </c>
      <c r="N67" s="24">
        <v>0</v>
      </c>
      <c r="O67" s="17">
        <f t="shared" si="5"/>
        <v>3.53</v>
      </c>
      <c r="P67" s="303" t="e">
        <f>(O67-O68)/O68</f>
        <v>#DIV/0!</v>
      </c>
      <c r="Q67" s="20">
        <f>O67/$O$84</f>
        <v>8.5946965122575466E-5</v>
      </c>
      <c r="R67" s="12">
        <f>O67-O68</f>
        <v>3.53</v>
      </c>
    </row>
    <row r="68" spans="1:112" s="14" customFormat="1" ht="16.5" thickBot="1" x14ac:dyDescent="0.3">
      <c r="A68" s="121" t="s">
        <v>16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57">
        <v>0</v>
      </c>
      <c r="J68" s="57">
        <v>0</v>
      </c>
      <c r="K68" s="24">
        <v>0</v>
      </c>
      <c r="L68" s="24">
        <v>0</v>
      </c>
      <c r="M68" s="24">
        <v>0</v>
      </c>
      <c r="N68" s="24">
        <v>0</v>
      </c>
      <c r="O68" s="116">
        <f t="shared" si="5"/>
        <v>0</v>
      </c>
      <c r="P68" s="60"/>
      <c r="Q68" s="61"/>
      <c r="R68" s="306"/>
    </row>
    <row r="69" spans="1:112" s="23" customFormat="1" ht="16.5" thickBot="1" x14ac:dyDescent="0.3">
      <c r="A69" s="33" t="s">
        <v>34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13">
        <v>543.08000000000004</v>
      </c>
      <c r="K69" s="18">
        <v>0</v>
      </c>
      <c r="L69" s="18">
        <v>0</v>
      </c>
      <c r="M69" s="18">
        <v>32.32</v>
      </c>
      <c r="N69" s="24">
        <v>0</v>
      </c>
      <c r="O69" s="142">
        <f t="shared" si="5"/>
        <v>575.40000000000009</v>
      </c>
      <c r="P69" s="276">
        <f>(O69-O70)/O70</f>
        <v>0.73016207114291753</v>
      </c>
      <c r="Q69" s="304">
        <f>O69/$O$84</f>
        <v>1.4009598790801681E-2</v>
      </c>
      <c r="R69" s="305">
        <f>O69-O70</f>
        <v>242.8300000000001</v>
      </c>
      <c r="S69" s="30"/>
    </row>
    <row r="70" spans="1:112" s="16" customFormat="1" ht="16.5" thickBot="1" x14ac:dyDescent="0.3">
      <c r="A70" s="121" t="s">
        <v>36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57">
        <v>0</v>
      </c>
      <c r="J70" s="57">
        <v>301.95</v>
      </c>
      <c r="K70" s="24">
        <v>0</v>
      </c>
      <c r="L70" s="24">
        <v>0</v>
      </c>
      <c r="M70" s="24">
        <v>30.62</v>
      </c>
      <c r="N70" s="24">
        <v>0</v>
      </c>
      <c r="O70" s="259">
        <f t="shared" si="5"/>
        <v>332.57</v>
      </c>
      <c r="P70" s="25"/>
      <c r="Q70" s="26"/>
      <c r="R70" s="27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5"/>
    </row>
    <row r="71" spans="1:112" s="186" customFormat="1" ht="16.5" thickBot="1" x14ac:dyDescent="0.3">
      <c r="A71" s="33" t="s">
        <v>64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13">
        <v>1183.17</v>
      </c>
      <c r="K71" s="18">
        <v>0</v>
      </c>
      <c r="L71" s="18">
        <v>0</v>
      </c>
      <c r="M71" s="18">
        <v>23.49</v>
      </c>
      <c r="N71" s="24">
        <v>0</v>
      </c>
      <c r="O71" s="17">
        <f t="shared" si="5"/>
        <v>1206.6600000000001</v>
      </c>
      <c r="P71" s="190">
        <f>(O71-O72)/O72</f>
        <v>0.32642270613712066</v>
      </c>
      <c r="Q71" s="114">
        <f>O71/$O$84</f>
        <v>2.9379253522608194E-2</v>
      </c>
      <c r="R71" s="59">
        <f>O71-O72</f>
        <v>296.95000000000005</v>
      </c>
    </row>
    <row r="72" spans="1:112" s="14" customFormat="1" ht="16.5" thickBot="1" x14ac:dyDescent="0.3">
      <c r="A72" s="121" t="s">
        <v>36</v>
      </c>
      <c r="B72" s="24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57">
        <v>0</v>
      </c>
      <c r="J72" s="57">
        <v>889.12</v>
      </c>
      <c r="K72" s="24">
        <v>0</v>
      </c>
      <c r="L72" s="24">
        <v>0</v>
      </c>
      <c r="M72" s="24">
        <v>20.59</v>
      </c>
      <c r="N72" s="24">
        <v>0</v>
      </c>
      <c r="O72" s="116">
        <f t="shared" si="5"/>
        <v>909.71</v>
      </c>
      <c r="P72" s="60"/>
      <c r="Q72" s="61"/>
      <c r="R72" s="27"/>
    </row>
    <row r="73" spans="1:112" ht="16.5" thickBot="1" x14ac:dyDescent="0.3">
      <c r="A73" s="62" t="s">
        <v>37</v>
      </c>
      <c r="B73" s="63">
        <f t="shared" ref="B73:O73" si="6">SUM(B59,B61,B63,B65,B67,B69,B71)</f>
        <v>0</v>
      </c>
      <c r="C73" s="63">
        <f t="shared" si="6"/>
        <v>0</v>
      </c>
      <c r="D73" s="63">
        <f t="shared" si="6"/>
        <v>0</v>
      </c>
      <c r="E73" s="63">
        <f t="shared" si="6"/>
        <v>0</v>
      </c>
      <c r="F73" s="63">
        <f t="shared" si="6"/>
        <v>0</v>
      </c>
      <c r="G73" s="63">
        <f t="shared" si="6"/>
        <v>0</v>
      </c>
      <c r="H73" s="63">
        <f t="shared" si="6"/>
        <v>0</v>
      </c>
      <c r="I73" s="63">
        <f t="shared" si="6"/>
        <v>0</v>
      </c>
      <c r="J73" s="63">
        <f t="shared" si="6"/>
        <v>2653.3</v>
      </c>
      <c r="K73" s="63">
        <f t="shared" si="6"/>
        <v>0</v>
      </c>
      <c r="L73" s="63">
        <f t="shared" si="6"/>
        <v>0</v>
      </c>
      <c r="M73" s="63">
        <f t="shared" si="6"/>
        <v>138.42000000000002</v>
      </c>
      <c r="N73" s="63">
        <f t="shared" si="6"/>
        <v>0</v>
      </c>
      <c r="O73" s="63">
        <f t="shared" si="6"/>
        <v>2791.7200000000003</v>
      </c>
      <c r="P73" s="51">
        <f>(O73-O74)/O74</f>
        <v>0.41150655010794662</v>
      </c>
      <c r="Q73" s="52">
        <f>O73/$O$84</f>
        <v>6.7971632145041483E-2</v>
      </c>
      <c r="R73" s="64">
        <f>O73-O74</f>
        <v>813.8900000000001</v>
      </c>
      <c r="S73" s="13"/>
    </row>
    <row r="74" spans="1:112" ht="16.5" thickBot="1" x14ac:dyDescent="0.3">
      <c r="A74" s="42" t="s">
        <v>26</v>
      </c>
      <c r="B74" s="65">
        <f t="shared" ref="B74:O74" si="7">SUM(B60,B62,B64,B66,B68,B70,B72)</f>
        <v>0</v>
      </c>
      <c r="C74" s="65">
        <f t="shared" si="7"/>
        <v>0</v>
      </c>
      <c r="D74" s="65">
        <f t="shared" si="7"/>
        <v>0</v>
      </c>
      <c r="E74" s="65">
        <f t="shared" si="7"/>
        <v>0</v>
      </c>
      <c r="F74" s="65">
        <f t="shared" si="7"/>
        <v>0</v>
      </c>
      <c r="G74" s="65">
        <f t="shared" si="7"/>
        <v>0</v>
      </c>
      <c r="H74" s="65">
        <f t="shared" si="7"/>
        <v>0</v>
      </c>
      <c r="I74" s="65">
        <f t="shared" si="7"/>
        <v>0</v>
      </c>
      <c r="J74" s="65">
        <f t="shared" si="7"/>
        <v>1859.79</v>
      </c>
      <c r="K74" s="65">
        <f t="shared" si="7"/>
        <v>0</v>
      </c>
      <c r="L74" s="65">
        <f t="shared" si="7"/>
        <v>0</v>
      </c>
      <c r="M74" s="65">
        <f t="shared" si="7"/>
        <v>118.04</v>
      </c>
      <c r="N74" s="65">
        <f t="shared" si="7"/>
        <v>0</v>
      </c>
      <c r="O74" s="65">
        <f t="shared" si="7"/>
        <v>1977.8300000000002</v>
      </c>
      <c r="P74" s="66"/>
      <c r="Q74" s="67"/>
      <c r="R74" s="68"/>
      <c r="S74" s="13"/>
    </row>
    <row r="75" spans="1:112" ht="16.5" thickBot="1" x14ac:dyDescent="0.3">
      <c r="A75" s="49" t="s">
        <v>27</v>
      </c>
      <c r="B75" s="63"/>
      <c r="C75" s="63"/>
      <c r="D75" s="63"/>
      <c r="E75" s="63"/>
      <c r="F75" s="63"/>
      <c r="G75" s="63"/>
      <c r="H75" s="63"/>
      <c r="I75" s="63"/>
      <c r="J75" s="115">
        <f>(J73-J74)/J74</f>
        <v>0.42666645158862032</v>
      </c>
      <c r="K75" s="50"/>
      <c r="L75" s="50"/>
      <c r="M75" s="69">
        <f>(M73-M74)/M74</f>
        <v>0.1726533378515758</v>
      </c>
      <c r="N75" s="69"/>
      <c r="O75" s="69">
        <f>(O73-O74)/O74</f>
        <v>0.41150655010794662</v>
      </c>
      <c r="P75" s="51"/>
      <c r="Q75" s="52"/>
      <c r="R75" s="41"/>
      <c r="S75" s="13"/>
    </row>
    <row r="76" spans="1:112" ht="16.5" thickBot="1" x14ac:dyDescent="0.3">
      <c r="A76" s="7" t="s">
        <v>38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4"/>
      <c r="Q76" s="54"/>
      <c r="R76" s="41"/>
      <c r="S76" s="13"/>
    </row>
    <row r="77" spans="1:112" s="1" customFormat="1" ht="16.5" thickBot="1" x14ac:dyDescent="0.3">
      <c r="A77" s="187" t="s">
        <v>40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321">
        <v>0</v>
      </c>
      <c r="K77" s="18">
        <v>0</v>
      </c>
      <c r="L77" s="18">
        <v>0</v>
      </c>
      <c r="M77" s="18">
        <v>0</v>
      </c>
      <c r="N77" s="8">
        <v>86.68</v>
      </c>
      <c r="O77" s="142">
        <f t="shared" ref="O77:O80" si="8">SUM(B77,C77,F77,G77,J77,K77,L77,M77,N77)</f>
        <v>86.68</v>
      </c>
      <c r="P77" s="55">
        <f>(O77-O78)/O78</f>
        <v>-0.85888711620486424</v>
      </c>
      <c r="Q77" s="11">
        <f>O77/$O$84</f>
        <v>2.1104484240297007E-3</v>
      </c>
      <c r="R77" s="12">
        <f>O77-O78</f>
        <v>-527.57999999999993</v>
      </c>
      <c r="S77" s="13"/>
      <c r="T77" s="21"/>
    </row>
    <row r="78" spans="1:112" s="16" customFormat="1" ht="15.75" thickBot="1" x14ac:dyDescent="0.3">
      <c r="A78" s="28" t="s">
        <v>16</v>
      </c>
      <c r="B78" s="24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57">
        <v>0</v>
      </c>
      <c r="J78" s="57">
        <v>0</v>
      </c>
      <c r="K78" s="24">
        <v>0</v>
      </c>
      <c r="L78" s="24">
        <v>0</v>
      </c>
      <c r="M78" s="24">
        <v>0</v>
      </c>
      <c r="N78" s="24">
        <v>614.26</v>
      </c>
      <c r="O78" s="24">
        <f t="shared" si="8"/>
        <v>614.26</v>
      </c>
      <c r="P78" s="108"/>
      <c r="Q78" s="109"/>
      <c r="R78" s="110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5"/>
    </row>
    <row r="79" spans="1:112" s="1" customFormat="1" ht="16.5" thickBot="1" x14ac:dyDescent="0.3">
      <c r="A79" s="22" t="s">
        <v>39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13">
        <v>0</v>
      </c>
      <c r="K79" s="18">
        <v>0</v>
      </c>
      <c r="L79" s="18">
        <v>0</v>
      </c>
      <c r="M79" s="18">
        <v>0</v>
      </c>
      <c r="N79" s="18">
        <v>258.77</v>
      </c>
      <c r="O79" s="142">
        <f t="shared" si="8"/>
        <v>258.77</v>
      </c>
      <c r="P79" s="19">
        <f>(O79-O80)/O80</f>
        <v>-2.8020884197874154E-2</v>
      </c>
      <c r="Q79" s="20">
        <f>O79/$O$84</f>
        <v>6.3004238427107236E-3</v>
      </c>
      <c r="R79" s="12">
        <f>O79-O80</f>
        <v>-7.4600000000000364</v>
      </c>
      <c r="S79" s="13"/>
      <c r="T79" s="21"/>
    </row>
    <row r="80" spans="1:112" s="16" customFormat="1" ht="15.75" thickBot="1" x14ac:dyDescent="0.3">
      <c r="A80" s="28" t="s">
        <v>16</v>
      </c>
      <c r="B80" s="24">
        <v>0</v>
      </c>
      <c r="C80" s="24">
        <v>0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57">
        <v>0</v>
      </c>
      <c r="J80" s="57">
        <v>0</v>
      </c>
      <c r="K80" s="24">
        <v>0</v>
      </c>
      <c r="L80" s="24">
        <v>0</v>
      </c>
      <c r="M80" s="24">
        <v>0</v>
      </c>
      <c r="N80" s="24">
        <v>266.23</v>
      </c>
      <c r="O80" s="24">
        <f t="shared" si="8"/>
        <v>266.23</v>
      </c>
      <c r="P80" s="108"/>
      <c r="Q80" s="109"/>
      <c r="R80" s="110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5"/>
    </row>
    <row r="81" spans="1:197" ht="16.5" thickBot="1" x14ac:dyDescent="0.3">
      <c r="A81" s="62" t="s">
        <v>41</v>
      </c>
      <c r="B81" s="63">
        <f t="shared" ref="B81:O82" si="9">SUM(B77,B79)</f>
        <v>0</v>
      </c>
      <c r="C81" s="63">
        <f t="shared" si="9"/>
        <v>0</v>
      </c>
      <c r="D81" s="63">
        <f t="shared" si="9"/>
        <v>0</v>
      </c>
      <c r="E81" s="63">
        <f t="shared" si="9"/>
        <v>0</v>
      </c>
      <c r="F81" s="63">
        <f t="shared" si="9"/>
        <v>0</v>
      </c>
      <c r="G81" s="63">
        <f t="shared" si="9"/>
        <v>0</v>
      </c>
      <c r="H81" s="63">
        <f t="shared" si="9"/>
        <v>0</v>
      </c>
      <c r="I81" s="63">
        <f t="shared" si="9"/>
        <v>0</v>
      </c>
      <c r="J81" s="63">
        <f>SUM(J77,J79)</f>
        <v>0</v>
      </c>
      <c r="K81" s="63">
        <f t="shared" si="9"/>
        <v>0</v>
      </c>
      <c r="L81" s="63">
        <f t="shared" si="9"/>
        <v>0</v>
      </c>
      <c r="M81" s="63">
        <f t="shared" si="9"/>
        <v>0</v>
      </c>
      <c r="N81" s="63">
        <f>SUM(N77,N79)</f>
        <v>345.45</v>
      </c>
      <c r="O81" s="63">
        <f t="shared" si="9"/>
        <v>345.45</v>
      </c>
      <c r="P81" s="51">
        <f>(O81-O82)/O82</f>
        <v>-0.60766164294881253</v>
      </c>
      <c r="Q81" s="52">
        <f>O81/$O$84</f>
        <v>8.4108722667404247E-3</v>
      </c>
      <c r="R81" s="41">
        <f>O81-O82</f>
        <v>-535.04</v>
      </c>
      <c r="S81" s="13"/>
    </row>
    <row r="82" spans="1:197" ht="15.75" thickBot="1" x14ac:dyDescent="0.3">
      <c r="A82" s="42" t="s">
        <v>26</v>
      </c>
      <c r="B82" s="70">
        <f t="shared" si="9"/>
        <v>0</v>
      </c>
      <c r="C82" s="70">
        <f t="shared" si="9"/>
        <v>0</v>
      </c>
      <c r="D82" s="70">
        <f t="shared" si="9"/>
        <v>0</v>
      </c>
      <c r="E82" s="70">
        <f t="shared" si="9"/>
        <v>0</v>
      </c>
      <c r="F82" s="70">
        <f t="shared" si="9"/>
        <v>0</v>
      </c>
      <c r="G82" s="70">
        <f t="shared" si="9"/>
        <v>0</v>
      </c>
      <c r="H82" s="70">
        <f t="shared" si="9"/>
        <v>0</v>
      </c>
      <c r="I82" s="70">
        <f t="shared" si="9"/>
        <v>0</v>
      </c>
      <c r="J82" s="70">
        <f>SUM(J78,J80)</f>
        <v>0</v>
      </c>
      <c r="K82" s="70">
        <f t="shared" si="9"/>
        <v>0</v>
      </c>
      <c r="L82" s="70">
        <f t="shared" si="9"/>
        <v>0</v>
      </c>
      <c r="M82" s="70">
        <f t="shared" si="9"/>
        <v>0</v>
      </c>
      <c r="N82" s="70">
        <f>SUM(N78,N80)</f>
        <v>880.49</v>
      </c>
      <c r="O82" s="70">
        <f>B82+C82+F82+G82+J82+K82+L82+M82+N82</f>
        <v>880.49</v>
      </c>
      <c r="P82" s="71"/>
      <c r="Q82" s="72"/>
      <c r="R82" s="58"/>
      <c r="S82" s="13"/>
    </row>
    <row r="83" spans="1:197" ht="16.5" thickBot="1" x14ac:dyDescent="0.3">
      <c r="A83" s="49" t="s">
        <v>27</v>
      </c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115">
        <f>(N81-N82)/N82</f>
        <v>-0.60766164294881253</v>
      </c>
      <c r="O83" s="69">
        <f>(O81-O82)/O82</f>
        <v>-0.60766164294881253</v>
      </c>
      <c r="P83" s="51"/>
      <c r="Q83" s="52"/>
      <c r="R83" s="41"/>
      <c r="S83" s="13"/>
    </row>
    <row r="84" spans="1:197" ht="16.5" thickBot="1" x14ac:dyDescent="0.3">
      <c r="A84" s="73" t="s">
        <v>42</v>
      </c>
      <c r="B84" s="74">
        <f>SUM(B55,B73,B81)</f>
        <v>5429.1000000000013</v>
      </c>
      <c r="C84" s="74">
        <f t="shared" ref="C84:N84" si="10">SUM(C55,C73,C81)</f>
        <v>1054.92</v>
      </c>
      <c r="D84" s="74">
        <f t="shared" si="10"/>
        <v>821.72000000000014</v>
      </c>
      <c r="E84" s="74">
        <f t="shared" si="10"/>
        <v>233.2</v>
      </c>
      <c r="F84" s="74">
        <f t="shared" si="10"/>
        <v>684.85</v>
      </c>
      <c r="G84" s="74">
        <f t="shared" si="10"/>
        <v>15723.9</v>
      </c>
      <c r="H84" s="74">
        <f t="shared" si="10"/>
        <v>6399.8</v>
      </c>
      <c r="I84" s="74">
        <f t="shared" si="10"/>
        <v>9324.0999999999985</v>
      </c>
      <c r="J84" s="74">
        <f t="shared" si="10"/>
        <v>12443.48</v>
      </c>
      <c r="K84" s="74">
        <f t="shared" si="10"/>
        <v>146.01</v>
      </c>
      <c r="L84" s="74">
        <f t="shared" si="10"/>
        <v>859.67999999999984</v>
      </c>
      <c r="M84" s="74">
        <f t="shared" si="10"/>
        <v>1199.8699999999999</v>
      </c>
      <c r="N84" s="74">
        <f t="shared" si="10"/>
        <v>3530.03</v>
      </c>
      <c r="O84" s="74">
        <f>SUM(O55,O73,O81)</f>
        <v>41071.839999999997</v>
      </c>
      <c r="P84" s="51">
        <f>(O84-O85)/O85</f>
        <v>9.9342137312307829E-2</v>
      </c>
      <c r="Q84" s="52">
        <f>O84/$O$84</f>
        <v>1</v>
      </c>
      <c r="R84" s="41">
        <f>O84-O85</f>
        <v>3711.4599999999991</v>
      </c>
      <c r="S84" s="13"/>
    </row>
    <row r="85" spans="1:197" ht="15.75" x14ac:dyDescent="0.25">
      <c r="A85" s="75" t="s">
        <v>26</v>
      </c>
      <c r="B85" s="76">
        <f>SUM(B56,B74,B82)</f>
        <v>3659.56</v>
      </c>
      <c r="C85" s="76">
        <f t="shared" ref="C85:O85" si="11">SUM(C56,C74,C82)</f>
        <v>986.40000000000009</v>
      </c>
      <c r="D85" s="76">
        <f t="shared" si="11"/>
        <v>776.44999999999982</v>
      </c>
      <c r="E85" s="76">
        <f t="shared" si="11"/>
        <v>209.95000000000005</v>
      </c>
      <c r="F85" s="76">
        <f t="shared" si="11"/>
        <v>624.48</v>
      </c>
      <c r="G85" s="76">
        <f t="shared" si="11"/>
        <v>15073.77</v>
      </c>
      <c r="H85" s="76">
        <f t="shared" si="11"/>
        <v>6546.1799999999994</v>
      </c>
      <c r="I85" s="76">
        <f t="shared" si="11"/>
        <v>8527.5899999999983</v>
      </c>
      <c r="J85" s="76">
        <f t="shared" si="11"/>
        <v>10627.369999999999</v>
      </c>
      <c r="K85" s="76">
        <f t="shared" si="11"/>
        <v>117.05</v>
      </c>
      <c r="L85" s="76">
        <f t="shared" si="11"/>
        <v>772.51</v>
      </c>
      <c r="M85" s="76">
        <f t="shared" si="11"/>
        <v>1095.92</v>
      </c>
      <c r="N85" s="76">
        <f t="shared" si="11"/>
        <v>4403.32</v>
      </c>
      <c r="O85" s="76">
        <f t="shared" si="11"/>
        <v>37360.379999999997</v>
      </c>
      <c r="P85" s="77"/>
      <c r="Q85" s="78"/>
      <c r="R85" s="79"/>
      <c r="S85" s="13"/>
    </row>
    <row r="86" spans="1:197" ht="15.75" x14ac:dyDescent="0.25">
      <c r="A86" s="80" t="s">
        <v>27</v>
      </c>
      <c r="B86" s="81">
        <f t="shared" ref="B86:N86" si="12">(B84-B85)/B85</f>
        <v>0.48353900468908867</v>
      </c>
      <c r="C86" s="81">
        <f t="shared" si="12"/>
        <v>6.9464720194647181E-2</v>
      </c>
      <c r="D86" s="81">
        <f t="shared" si="12"/>
        <v>5.8303818661858887E-2</v>
      </c>
      <c r="E86" s="81">
        <f t="shared" si="12"/>
        <v>0.11074065253631787</v>
      </c>
      <c r="F86" s="81">
        <f t="shared" si="12"/>
        <v>9.6672431462977201E-2</v>
      </c>
      <c r="G86" s="81">
        <f t="shared" si="12"/>
        <v>4.3129887214678156E-2</v>
      </c>
      <c r="H86" s="81">
        <f t="shared" si="12"/>
        <v>-2.2361132752230953E-2</v>
      </c>
      <c r="I86" s="81">
        <f t="shared" si="12"/>
        <v>9.3403880815095514E-2</v>
      </c>
      <c r="J86" s="81">
        <f t="shared" si="12"/>
        <v>0.17088988150407869</v>
      </c>
      <c r="K86" s="81">
        <f t="shared" si="12"/>
        <v>0.24741563434429725</v>
      </c>
      <c r="L86" s="81">
        <f t="shared" si="12"/>
        <v>0.11283996323672166</v>
      </c>
      <c r="M86" s="81">
        <f t="shared" si="12"/>
        <v>9.48518140010218E-2</v>
      </c>
      <c r="N86" s="81">
        <f t="shared" si="12"/>
        <v>-0.19832535450523686</v>
      </c>
      <c r="O86" s="82">
        <f>(O84-O85)/O85</f>
        <v>9.9342137312307829E-2</v>
      </c>
      <c r="P86" s="83"/>
      <c r="Q86" s="84"/>
      <c r="R86" s="83"/>
      <c r="S86" s="13"/>
    </row>
    <row r="87" spans="1:197" s="1" customFormat="1" ht="15.75" x14ac:dyDescent="0.25">
      <c r="A87" s="85" t="s">
        <v>43</v>
      </c>
      <c r="B87" s="81">
        <f t="shared" ref="B87:O87" si="13">B84/$O$84</f>
        <v>0.13218545845523361</v>
      </c>
      <c r="C87" s="81">
        <f t="shared" si="13"/>
        <v>2.5684751401446836E-2</v>
      </c>
      <c r="D87" s="81">
        <f t="shared" si="13"/>
        <v>2.000689523527556E-2</v>
      </c>
      <c r="E87" s="81">
        <f t="shared" si="13"/>
        <v>5.6778561661712749E-3</v>
      </c>
      <c r="F87" s="81">
        <f t="shared" si="13"/>
        <v>1.6674441661245272E-2</v>
      </c>
      <c r="G87" s="81">
        <f t="shared" si="13"/>
        <v>0.38283894756115139</v>
      </c>
      <c r="H87" s="81">
        <f t="shared" si="13"/>
        <v>0.15581965648483245</v>
      </c>
      <c r="I87" s="81">
        <f t="shared" si="13"/>
        <v>0.22701929107631894</v>
      </c>
      <c r="J87" s="81">
        <f t="shared" si="13"/>
        <v>0.30296865200098172</v>
      </c>
      <c r="K87" s="81">
        <f t="shared" si="13"/>
        <v>3.5549904752258483E-3</v>
      </c>
      <c r="L87" s="81">
        <f t="shared" si="13"/>
        <v>2.0931129455120587E-2</v>
      </c>
      <c r="M87" s="81">
        <f t="shared" si="13"/>
        <v>2.9213933439553717E-2</v>
      </c>
      <c r="N87" s="81">
        <f t="shared" si="13"/>
        <v>8.5947695550041114E-2</v>
      </c>
      <c r="O87" s="81">
        <f t="shared" si="13"/>
        <v>1</v>
      </c>
      <c r="P87" s="83"/>
      <c r="Q87" s="84"/>
      <c r="R87" s="83"/>
      <c r="S87" s="13"/>
    </row>
    <row r="88" spans="1:197" s="1" customFormat="1" ht="15.75" x14ac:dyDescent="0.25">
      <c r="A88" s="86" t="s">
        <v>44</v>
      </c>
      <c r="B88" s="87">
        <f t="shared" ref="B88:N88" si="14">B85/$O$85</f>
        <v>9.7952965146500121E-2</v>
      </c>
      <c r="C88" s="87">
        <f t="shared" si="14"/>
        <v>2.6402301047259158E-2</v>
      </c>
      <c r="D88" s="87">
        <f t="shared" si="14"/>
        <v>2.0782711524882775E-2</v>
      </c>
      <c r="E88" s="87">
        <f t="shared" si="14"/>
        <v>5.6195895223763804E-3</v>
      </c>
      <c r="F88" s="87">
        <f t="shared" si="14"/>
        <v>1.6715033412401055E-2</v>
      </c>
      <c r="G88" s="87">
        <f t="shared" si="14"/>
        <v>0.40346939725987802</v>
      </c>
      <c r="H88" s="87">
        <f t="shared" si="14"/>
        <v>0.17521716856198999</v>
      </c>
      <c r="I88" s="87">
        <f t="shared" si="14"/>
        <v>0.22825222869788794</v>
      </c>
      <c r="J88" s="87">
        <f t="shared" si="14"/>
        <v>0.2844556184921031</v>
      </c>
      <c r="K88" s="87">
        <f t="shared" si="14"/>
        <v>3.1329981119035729E-3</v>
      </c>
      <c r="L88" s="87">
        <f t="shared" si="14"/>
        <v>2.067725221210277E-2</v>
      </c>
      <c r="M88" s="87">
        <f t="shared" si="14"/>
        <v>2.9333748746666926E-2</v>
      </c>
      <c r="N88" s="87">
        <f t="shared" si="14"/>
        <v>0.1178606855711853</v>
      </c>
      <c r="O88" s="88">
        <f>B88+C88+F88+G88+J88+L88+K88+M88+N88</f>
        <v>1</v>
      </c>
      <c r="P88" s="79"/>
      <c r="Q88" s="89"/>
      <c r="R88" s="79"/>
      <c r="S88" s="13"/>
    </row>
    <row r="89" spans="1:197" s="1" customFormat="1" ht="15.75" x14ac:dyDescent="0.25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</row>
    <row r="90" spans="1:197" ht="18.75" x14ac:dyDescent="0.3">
      <c r="A90" s="91" t="s">
        <v>45</v>
      </c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</row>
    <row r="91" spans="1:197" s="175" customFormat="1" x14ac:dyDescent="0.25">
      <c r="A91" s="175" t="s">
        <v>67</v>
      </c>
    </row>
    <row r="92" spans="1:197" s="175" customFormat="1" x14ac:dyDescent="0.25">
      <c r="A92" s="175" t="s">
        <v>68</v>
      </c>
    </row>
    <row r="93" spans="1:197" s="1" customFormat="1" x14ac:dyDescent="0.25">
      <c r="A93" s="175" t="s">
        <v>73</v>
      </c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1:197" s="1" customFormat="1" x14ac:dyDescent="0.25">
      <c r="A94" s="175" t="s">
        <v>75</v>
      </c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1:197" s="1" customFormat="1" x14ac:dyDescent="0.25">
      <c r="A95" s="175" t="s">
        <v>79</v>
      </c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1:197" s="1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1:18" s="1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1:18" s="1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1:18" s="1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1:18" s="1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1:18" s="1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1:18" s="1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1:18" s="1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1:18" s="1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1:18" s="1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1:18" s="1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 s="1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 s="1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09" spans="1:18" s="1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</row>
    <row r="110" spans="1:18" s="1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</row>
    <row r="111" spans="1:18" s="1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1:18" s="1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1:18" s="1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 s="1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1:18" s="1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1:18" s="1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 s="1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1:18" s="1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1:18" s="1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1:18" s="1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1:18" s="1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1:18" s="1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1:18" s="1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1:18" s="1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1:18" s="1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1:18" s="1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1:18" s="1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1:18" s="1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1:18" s="1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1:18" s="1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1:18" s="1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1:18" s="1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1:18" s="1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1:18" s="1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 s="1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 s="1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 s="1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 s="1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 s="1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 s="1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 s="1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 s="1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1:18" s="1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s="1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s="1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s="1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s="1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s="1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s="1" customForma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s="1" customForma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s="1" customForma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s="1" customForma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s="1" customForma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s="1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s="1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s="1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s="1" customForma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s="1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s="1" customForma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s="1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s="1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s="1" customForma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s="1" customForma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s="1" customForma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s="1" customForma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s="1" customForma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s="1" customForma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s="1" customForma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s="1" customForma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s="1" customForma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s="1" customForma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s="1" customForma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s="1" customForma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s="1" customForma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s="1" customForma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s="1" customForma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s="1" customForma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s="1" customForma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s="1" customForma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s="1" customForma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s="1" customForma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s="1" customForma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s="1" customForma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s="1" customForma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s="1" customForma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s="1" customForma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s="1" customForma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s="1" customForma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s="1" customForma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s="1" customForma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s="1" customForma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s="1" customForma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s="1" customForma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s="1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s="1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s="1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s="1" customForma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s="1" customForma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s="1" customForma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s="1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s="1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s="1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s="1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s="1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s="1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s="1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s="1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s="1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s="1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s="1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s="1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s="1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s="1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s="1" customForma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s="1" customForma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s="1" customForma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s="1" customForma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s="1" customForma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s="1" customForma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s="1" customForma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s="1" customForma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 s="1" customForma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 s="1" customForma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s="1" customForma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s="1" customForma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s="1" customForma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s="1" customForma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s="1" customForma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s="1" customForma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s="1" customForma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s="1" customForma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s="1" customForma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s="1" customForma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s="1" customForma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s="1" customForma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s="1" customForma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s="1" customForma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s="1" customForma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s="1" customForma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s="1" customFormat="1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s="1" customFormat="1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s="1" customFormat="1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s="1" customFormat="1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s="1" customFormat="1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s="1" customFormat="1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s="1" customFormat="1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s="1" customFormat="1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s="1" customFormat="1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s="1" customFormat="1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s="1" customFormat="1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 s="1" customFormat="1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s="1" customFormat="1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s="1" customFormat="1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s="1" customFormat="1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s="1" customFormat="1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s="1" customFormat="1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s="1" customFormat="1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s="1" customFormat="1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s="1" customFormat="1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s="1" customFormat="1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s="1" customFormat="1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s="1" customFormat="1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s="1" customFormat="1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s="1" customFormat="1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s="1" customFormat="1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s="1" customFormat="1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s="1" customFormat="1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s="1" customFormat="1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s="1" customForma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s="1" customFormat="1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s="1" customFormat="1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s="1" customFormat="1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s="1" customFormat="1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s="1" customFormat="1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s="1" customFormat="1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s="1" customFormat="1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s="1" customFormat="1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s="1" customFormat="1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s="1" customFormat="1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s="1" customFormat="1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s="1" customFormat="1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s="1" customFormat="1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s="1" customFormat="1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s="1" customFormat="1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s="1" customFormat="1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s="1" customFormat="1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s="1" customFormat="1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s="1" customFormat="1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s="1" customFormat="1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s="1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s="1" customFormat="1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 s="1" customFormat="1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 s="1" customFormat="1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 s="1" customFormat="1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 s="1" customFormat="1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 s="1" customFormat="1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s="1" customFormat="1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s="1" customFormat="1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s="1" customFormat="1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s="1" customFormat="1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s="1" customFormat="1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s="1" customFormat="1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s="1" customFormat="1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s="1" customFormat="1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s="1" customFormat="1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s="1" customFormat="1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s="1" customFormat="1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s="1" customFormat="1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s="1" customFormat="1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s="1" customFormat="1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s="1" customFormat="1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s="1" customFormat="1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s="1" customFormat="1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s="1" customFormat="1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s="1" customFormat="1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s="1" customFormat="1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s="1" customFormat="1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s="1" customFormat="1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s="1" customFormat="1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s="1" customFormat="1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s="1" customFormat="1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s="1" customFormat="1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s="1" customFormat="1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s="1" customFormat="1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s="1" customFormat="1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s="1" customFormat="1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s="1" customFormat="1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s="1" customFormat="1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s="1" customFormat="1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s="1" customFormat="1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s="1" customFormat="1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s="1" customFormat="1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s="1" customFormat="1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s="1" customFormat="1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s="1" customFormat="1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s="1" customFormat="1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s="1" customFormat="1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s="1" customFormat="1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s="1" customFormat="1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s="1" customFormat="1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s="1" customFormat="1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s="1" customFormat="1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s="1" customFormat="1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s="1" customFormat="1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s="1" customFormat="1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s="1" customFormat="1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s="1" customFormat="1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s="1" customFormat="1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s="1" customFormat="1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s="1" customFormat="1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s="1" customFormat="1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s="1" customFormat="1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s="1" customFormat="1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s="1" customFormat="1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s="1" customFormat="1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s="1" customFormat="1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s="1" customFormat="1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s="1" customFormat="1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s="1" customFormat="1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s="1" customFormat="1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s="1" customFormat="1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s="1" customFormat="1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s="1" customFormat="1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s="1" customFormat="1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s="1" customFormat="1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s="1" customFormat="1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s="1" customFormat="1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s="1" customFormat="1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s="1" customFormat="1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s="1" customFormat="1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s="1" customFormat="1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s="1" customFormat="1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s="1" customFormat="1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s="1" customFormat="1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s="1" customFormat="1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s="1" customFormat="1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s="1" customFormat="1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s="1" customFormat="1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s="1" customFormat="1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s="1" customFormat="1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s="1" customFormat="1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s="1" customFormat="1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s="1" customFormat="1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s="1" customFormat="1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s="1" customFormat="1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s="1" customFormat="1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s="1" customFormat="1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s="1" customFormat="1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s="1" customFormat="1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s="1" customFormat="1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s="1" customFormat="1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s="1" customFormat="1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s="1" customFormat="1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s="1" customFormat="1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s="1" customFormat="1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s="1" customFormat="1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s="1" customFormat="1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s="1" customFormat="1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s="1" customFormat="1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s="1" customFormat="1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s="1" customFormat="1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s="1" customFormat="1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s="1" customFormat="1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s="1" customFormat="1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s="1" customFormat="1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s="1" customFormat="1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s="1" customFormat="1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s="1" customFormat="1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s="1" customFormat="1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s="1" customFormat="1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s="1" customFormat="1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s="1" customFormat="1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s="1" customFormat="1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s="1" customFormat="1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s="1" customFormat="1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s="1" customFormat="1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s="1" customFormat="1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s="1" customFormat="1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s="1" customFormat="1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s="1" customFormat="1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s="1" customFormat="1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s="1" customFormat="1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s="1" customFormat="1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s="1" customFormat="1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s="1" customFormat="1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s="1" customFormat="1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s="1" customFormat="1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s="1" customFormat="1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s="1" customFormat="1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s="1" customFormat="1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s="1" customFormat="1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s="1" customFormat="1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 s="1" customFormat="1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 s="1" customFormat="1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s="1" customFormat="1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 s="1" customFormat="1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 s="1" customFormat="1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 s="1" customFormat="1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 s="1" customFormat="1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 s="1" customFormat="1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 s="1" customFormat="1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 s="1" customFormat="1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 s="1" customFormat="1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 s="1" customFormat="1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 s="1" customFormat="1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 s="1" customFormat="1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 s="1" customFormat="1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 s="1" customFormat="1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 s="1" customFormat="1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 s="1" customFormat="1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 s="1" customFormat="1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 s="1" customFormat="1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 s="1" customFormat="1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 s="1" customFormat="1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 s="1" customFormat="1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s="1" customFormat="1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s="1" customFormat="1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s="1" customFormat="1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s="1" customFormat="1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s="1" customFormat="1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s="1" customFormat="1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s="1" customFormat="1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s="1" customFormat="1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s="1" customFormat="1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s="1" customFormat="1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s="1" customFormat="1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s="1" customFormat="1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s="1" customFormat="1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s="1" customFormat="1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s="1" customFormat="1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s="1" customFormat="1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s="1" customFormat="1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s="1" customFormat="1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s="1" customFormat="1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s="1" customFormat="1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s="1" customFormat="1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s="1" customFormat="1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s="1" customFormat="1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s="1" customFormat="1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s="1" customFormat="1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s="1" customFormat="1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s="1" customFormat="1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s="1" customFormat="1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s="1" customFormat="1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s="1" customFormat="1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s="1" customFormat="1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s="1" customFormat="1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s="1" customFormat="1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s="1" customFormat="1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s="1" customFormat="1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s="1" customFormat="1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s="1" customFormat="1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s="1" customFormat="1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s="1" customFormat="1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s="1" customFormat="1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s="1" customFormat="1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s="1" customFormat="1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s="1" customFormat="1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s="1" customFormat="1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s="1" customFormat="1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s="1" customFormat="1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s="1" customFormat="1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s="1" customFormat="1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s="1" customFormat="1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s="1" customFormat="1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s="1" customFormat="1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s="1" customFormat="1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s="1" customFormat="1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s="1" customFormat="1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s="1" customFormat="1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s="1" customFormat="1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s="1" customFormat="1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s="1" customFormat="1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s="1" customFormat="1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s="1" customFormat="1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s="1" customFormat="1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s="1" customFormat="1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s="1" customFormat="1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s="1" customFormat="1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s="1" customFormat="1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s="1" customFormat="1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s="1" customFormat="1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s="1" customFormat="1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s="1" customFormat="1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s="1" customFormat="1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s="1" customFormat="1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s="1" customFormat="1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s="1" customFormat="1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s="1" customFormat="1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s="1" customFormat="1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s="1" customFormat="1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s="1" customFormat="1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s="1" customFormat="1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s="1" customFormat="1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s="1" customFormat="1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s="1" customFormat="1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s="1" customFormat="1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s="1" customFormat="1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s="1" customFormat="1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s="1" customFormat="1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s="1" customFormat="1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s="1" customFormat="1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s="1" customFormat="1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s="1" customFormat="1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s="1" customFormat="1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s="1" customFormat="1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s="1" customFormat="1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s="1" customFormat="1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s="1" customFormat="1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s="1" customFormat="1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s="1" customFormat="1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s="1" customFormat="1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s="1" customFormat="1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s="1" customFormat="1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s="1" customFormat="1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s="1" customFormat="1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s="1" customFormat="1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s="1" customFormat="1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s="1" customFormat="1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s="1" customFormat="1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s="1" customFormat="1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s="1" customFormat="1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s="1" customFormat="1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s="1" customFormat="1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s="1" customFormat="1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s="1" customFormat="1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s="1" customFormat="1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s="1" customFormat="1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s="1" customFormat="1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s="1" customFormat="1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s="1" customFormat="1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s="1" customFormat="1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s="1" customFormat="1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s="1" customFormat="1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s="1" customFormat="1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s="1" customFormat="1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s="1" customFormat="1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s="1" customFormat="1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s="1" customFormat="1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s="1" customFormat="1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s="1" customFormat="1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s="1" customFormat="1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s="1" customFormat="1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s="1" customFormat="1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s="1" customFormat="1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s="1" customFormat="1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s="1" customFormat="1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s="1" customFormat="1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s="1" customFormat="1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s="1" customFormat="1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s="1" customFormat="1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s="1" customFormat="1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s="1" customFormat="1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s="1" customFormat="1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s="1" customFormat="1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s="1" customFormat="1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s="1" customFormat="1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s="1" customFormat="1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s="1" customFormat="1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s="1" customFormat="1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s="1" customFormat="1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s="1" customFormat="1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s="1" customFormat="1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s="1" customFormat="1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s="1" customFormat="1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s="1" customFormat="1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s="1" customFormat="1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s="1" customFormat="1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s="1" customFormat="1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s="1" customFormat="1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s="1" customFormat="1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s="1" customFormat="1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s="1" customFormat="1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s="1" customFormat="1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s="1" customFormat="1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s="1" customFormat="1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s="1" customFormat="1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s="1" customFormat="1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s="1" customFormat="1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s="1" customFormat="1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s="1" customFormat="1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s="1" customFormat="1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s="1" customFormat="1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s="1" customFormat="1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s="1" customFormat="1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s="1" customFormat="1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s="1" customFormat="1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s="1" customFormat="1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s="1" customFormat="1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s="1" customFormat="1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s="1" customFormat="1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s="1" customFormat="1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s="1" customFormat="1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s="1" customFormat="1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s="1" customFormat="1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s="1" customFormat="1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s="1" customFormat="1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s="1" customFormat="1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s="1" customFormat="1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s="1" customFormat="1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s="1" customFormat="1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s="1" customFormat="1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s="1" customFormat="1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s="1" customFormat="1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s="1" customFormat="1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s="1" customFormat="1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s="1" customFormat="1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s="1" customFormat="1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s="1" customFormat="1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s="1" customFormat="1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s="1" customFormat="1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s="1" customFormat="1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s="1" customFormat="1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s="1" customFormat="1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s="1" customFormat="1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s="1" customFormat="1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s="1" customFormat="1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s="1" customFormat="1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s="1" customFormat="1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s="1" customFormat="1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s="1" customFormat="1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s="1" customFormat="1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s="1" customFormat="1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s="1" customFormat="1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s="1" customFormat="1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s="1" customFormat="1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s="1" customFormat="1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s="1" customFormat="1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s="1" customFormat="1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s="1" customFormat="1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s="1" customFormat="1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s="1" customFormat="1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s="1" customFormat="1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s="1" customFormat="1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s="1" customFormat="1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s="1" customFormat="1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s="1" customFormat="1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s="1" customFormat="1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s="1" customFormat="1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s="1" customFormat="1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s="1" customFormat="1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s="1" customFormat="1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s="1" customFormat="1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s="1" customFormat="1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s="1" customFormat="1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s="1" customFormat="1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s="1" customFormat="1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s="1" customFormat="1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s="1" customFormat="1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s="1" customFormat="1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s="1" customFormat="1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s="1" customFormat="1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s="1" customFormat="1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s="1" customFormat="1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s="1" customFormat="1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s="1" customFormat="1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s="1" customFormat="1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s="1" customFormat="1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s="1" customFormat="1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s="1" customFormat="1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s="1" customFormat="1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s="1" customFormat="1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s="1" customFormat="1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s="1" customFormat="1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s="1" customFormat="1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s="1" customFormat="1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s="1" customFormat="1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s="1" customFormat="1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s="1" customFormat="1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s="1" customFormat="1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s="1" customFormat="1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s="1" customFormat="1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s="1" customFormat="1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s="1" customFormat="1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s="1" customFormat="1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s="1" customFormat="1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s="1" customFormat="1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s="1" customFormat="1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s="1" customFormat="1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s="1" customFormat="1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s="1" customFormat="1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s="1" customFormat="1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s="1" customFormat="1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s="1" customFormat="1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s="1" customFormat="1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s="1" customFormat="1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s="1" customFormat="1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s="1" customFormat="1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s="1" customFormat="1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s="1" customFormat="1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s="1" customFormat="1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s="1" customFormat="1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s="1" customFormat="1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s="1" customFormat="1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s="1" customFormat="1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s="1" customFormat="1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s="1" customFormat="1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s="1" customFormat="1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s="1" customFormat="1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s="1" customFormat="1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s="1" customFormat="1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s="1" customFormat="1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s="1" customFormat="1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s="1" customFormat="1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s="1" customFormat="1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s="1" customFormat="1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s="1" customFormat="1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s="1" customFormat="1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s="1" customFormat="1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s="1" customFormat="1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s="1" customFormat="1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s="1" customFormat="1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s="1" customFormat="1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s="1" customFormat="1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s="1" customFormat="1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s="1" customFormat="1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s="1" customFormat="1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s="1" customFormat="1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s="1" customFormat="1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s="1" customFormat="1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s="1" customFormat="1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s="1" customFormat="1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s="1" customFormat="1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s="1" customFormat="1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s="1" customFormat="1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s="1" customFormat="1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s="1" customFormat="1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s="1" customFormat="1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s="1" customFormat="1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s="1" customFormat="1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s="1" customFormat="1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s="1" customFormat="1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s="1" customFormat="1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s="1" customFormat="1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s="1" customFormat="1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s="1" customFormat="1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s="1" customFormat="1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s="1" customFormat="1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s="1" customFormat="1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s="1" customFormat="1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s="1" customFormat="1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s="1" customFormat="1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s="1" customFormat="1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s="1" customFormat="1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s="1" customFormat="1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s="1" customFormat="1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s="1" customFormat="1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s="1" customFormat="1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s="1" customFormat="1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s="1" customFormat="1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s="1" customFormat="1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s="1" customFormat="1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s="1" customFormat="1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s="1" customFormat="1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s="1" customFormat="1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s="1" customFormat="1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s="1" customFormat="1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s="1" customFormat="1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s="1" customFormat="1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s="1" customFormat="1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s="1" customFormat="1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s="1" customFormat="1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s="1" customFormat="1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s="1" customFormat="1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s="1" customFormat="1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s="1" customFormat="1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s="1" customFormat="1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s="1" customFormat="1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s="1" customFormat="1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s="1" customFormat="1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s="1" customFormat="1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s="1" customFormat="1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s="1" customFormat="1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s="1" customFormat="1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s="1" customFormat="1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s="1" customFormat="1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s="1" customFormat="1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s="1" customFormat="1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s="1" customFormat="1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s="1" customFormat="1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s="1" customFormat="1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s="1" customFormat="1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s="1" customFormat="1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s="1" customFormat="1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s="1" customFormat="1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s="1" customFormat="1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s="1" customFormat="1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s="1" customFormat="1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s="1" customFormat="1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s="1" customFormat="1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s="1" customFormat="1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s="1" customFormat="1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s="1" customFormat="1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s="1" customFormat="1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s="1" customFormat="1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s="1" customFormat="1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s="1" customFormat="1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s="1" customFormat="1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s="1" customFormat="1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s="1" customFormat="1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s="1" customFormat="1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s="1" customFormat="1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s="1" customFormat="1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s="1" customFormat="1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s="1" customFormat="1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s="1" customFormat="1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s="1" customFormat="1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s="1" customFormat="1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s="1" customFormat="1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s="1" customFormat="1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s="1" customFormat="1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s="1" customFormat="1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s="1" customFormat="1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s="1" customFormat="1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s="1" customFormat="1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s="1" customFormat="1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s="1" customFormat="1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s="1" customFormat="1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s="1" customFormat="1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s="1" customFormat="1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s="1" customFormat="1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s="1" customFormat="1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s="1" customFormat="1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s="1" customFormat="1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s="1" customFormat="1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s="1" customFormat="1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s="1" customFormat="1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s="1" customFormat="1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s="1" customFormat="1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s="1" customFormat="1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s="1" customFormat="1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s="1" customFormat="1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s="1" customFormat="1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s="1" customFormat="1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s="1" customFormat="1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s="1" customFormat="1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s="1" customFormat="1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s="1" customFormat="1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s="1" customFormat="1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s="1" customFormat="1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s="1" customFormat="1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s="1" customFormat="1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s="1" customFormat="1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s="1" customFormat="1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s="1" customFormat="1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s="1" customFormat="1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s="1" customFormat="1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s="1" customFormat="1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s="1" customFormat="1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s="1" customFormat="1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s="1" customFormat="1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s="1" customFormat="1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s="1" customFormat="1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s="1" customFormat="1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s="1" customFormat="1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s="1" customFormat="1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s="1" customFormat="1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s="1" customFormat="1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s="1" customFormat="1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s="1" customFormat="1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s="1" customFormat="1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s="1" customFormat="1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s="1" customFormat="1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s="1" customFormat="1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s="1" customFormat="1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s="1" customFormat="1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s="1" customFormat="1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s="1" customFormat="1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s="1" customFormat="1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s="1" customFormat="1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s="1" customFormat="1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s="1" customFormat="1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s="1" customFormat="1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s="1" customFormat="1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s="1" customFormat="1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s="1" customFormat="1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s="1" customFormat="1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s="1" customFormat="1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s="1" customFormat="1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s="1" customFormat="1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s="1" customFormat="1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 s="1" customFormat="1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 s="1" customFormat="1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 s="1" customFormat="1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 s="1" customFormat="1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 s="1" customFormat="1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 s="1" customFormat="1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 s="1" customFormat="1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 s="1" customFormat="1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 s="1" customFormat="1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 s="1" customFormat="1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 s="1" customFormat="1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 s="1" customFormat="1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 s="1" customFormat="1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 s="1" customFormat="1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 s="1" customFormat="1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 s="1" customFormat="1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 s="1" customFormat="1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 s="1" customFormat="1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 s="1" customFormat="1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 s="1" customFormat="1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 s="1" customFormat="1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 s="1" customFormat="1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 s="1" customFormat="1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 s="1" customFormat="1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 s="1" customFormat="1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 s="1" customFormat="1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 s="1" customFormat="1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 s="1" customFormat="1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 s="1" customFormat="1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 s="1" customFormat="1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 s="1" customFormat="1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s="1" customFormat="1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s="1" customFormat="1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s="1" customFormat="1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s="1" customFormat="1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s="1" customFormat="1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s="1" customFormat="1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s="1" customFormat="1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s="1" customFormat="1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 s="1" customFormat="1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 s="1" customFormat="1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 s="1" customFormat="1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 s="1" customFormat="1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 s="1" customFormat="1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 s="1" customFormat="1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 s="1" customFormat="1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 s="1" customFormat="1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 s="1" customFormat="1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 s="1" customFormat="1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 s="1" customFormat="1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 s="1" customFormat="1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 s="1" customFormat="1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 s="1" customFormat="1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 s="1" customFormat="1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 s="1" customFormat="1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 s="1" customFormat="1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 s="1" customFormat="1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 s="1" customFormat="1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 s="1" customFormat="1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 s="1" customFormat="1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 s="1" customFormat="1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 s="1" customFormat="1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 s="1" customFormat="1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 s="1" customFormat="1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 s="1" customFormat="1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 s="1" customFormat="1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 s="1" customFormat="1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 s="1" customFormat="1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 s="1" customFormat="1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 s="1" customFormat="1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 s="1" customFormat="1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 s="1" customFormat="1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 s="1" customFormat="1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 s="1" customFormat="1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 s="1" customFormat="1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 s="1" customFormat="1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 s="1" customFormat="1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 s="1" customFormat="1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 s="1" customFormat="1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 s="1" customFormat="1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 s="1" customFormat="1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 s="1" customFormat="1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 s="1" customFormat="1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 s="1" customFormat="1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 s="1" customFormat="1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 s="1" customFormat="1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 s="1" customFormat="1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 s="1" customFormat="1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  <row r="1010" spans="1:18" s="1" customFormat="1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</row>
    <row r="1011" spans="1:18" s="1" customFormat="1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</row>
    <row r="1012" spans="1:18" s="1" customFormat="1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</row>
    <row r="1013" spans="1:18" s="1" customFormat="1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</row>
    <row r="1014" spans="1:18" s="1" customFormat="1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</row>
    <row r="1015" spans="1:18" s="1" customFormat="1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</row>
    <row r="1016" spans="1:18" s="1" customFormat="1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</row>
    <row r="1017" spans="1:18" s="1" customFormat="1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</row>
    <row r="1018" spans="1:18" s="1" customFormat="1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</row>
    <row r="1019" spans="1:18" s="1" customFormat="1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</row>
    <row r="1020" spans="1:18" s="1" customFormat="1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</row>
    <row r="1021" spans="1:18" s="1" customFormat="1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</row>
    <row r="1022" spans="1:18" s="1" customFormat="1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</row>
    <row r="1023" spans="1:18" s="1" customFormat="1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</row>
    <row r="1024" spans="1:18" s="1" customFormat="1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</row>
    <row r="1025" spans="1:18" s="1" customFormat="1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</row>
    <row r="1026" spans="1:18" s="1" customFormat="1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</row>
    <row r="1027" spans="1:18" s="1" customFormat="1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</row>
    <row r="1028" spans="1:18" s="1" customFormat="1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</row>
    <row r="1029" spans="1:18" s="1" customFormat="1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</row>
    <row r="1030" spans="1:18" s="1" customFormat="1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</row>
    <row r="1031" spans="1:18" s="1" customFormat="1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</row>
    <row r="1032" spans="1:18" s="1" customFormat="1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</row>
    <row r="1033" spans="1:18" s="1" customFormat="1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</row>
    <row r="1034" spans="1:18" s="1" customFormat="1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</row>
    <row r="1035" spans="1:18" s="1" customFormat="1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</row>
    <row r="1036" spans="1:18" s="1" customFormat="1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</row>
    <row r="1037" spans="1:18" s="1" customFormat="1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</row>
    <row r="1038" spans="1:18" s="1" customFormat="1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</row>
    <row r="1039" spans="1:18" s="1" customFormat="1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</row>
    <row r="1040" spans="1:18" s="1" customFormat="1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</row>
    <row r="1041" spans="1:18" s="1" customFormat="1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</row>
    <row r="1042" spans="1:18" s="1" customFormat="1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</row>
    <row r="1043" spans="1:18" s="1" customFormat="1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</row>
    <row r="1044" spans="1:18" s="1" customFormat="1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</row>
    <row r="1045" spans="1:18" s="1" customFormat="1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</row>
    <row r="1046" spans="1:18" s="1" customFormat="1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</row>
    <row r="1047" spans="1:18" s="1" customFormat="1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</row>
    <row r="1048" spans="1:18" s="1" customFormat="1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</row>
    <row r="1049" spans="1:18" s="1" customFormat="1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</row>
    <row r="1050" spans="1:18" s="1" customFormat="1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</row>
    <row r="1051" spans="1:18" s="1" customFormat="1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</row>
    <row r="1052" spans="1:18" s="1" customFormat="1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</row>
    <row r="1053" spans="1:18" s="1" customFormat="1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</row>
    <row r="1054" spans="1:18" s="1" customFormat="1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</row>
    <row r="1055" spans="1:18" s="1" customFormat="1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</row>
    <row r="1056" spans="1:18" s="1" customFormat="1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</row>
    <row r="1057" spans="1:18" s="1" customFormat="1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</row>
    <row r="1058" spans="1:18" s="1" customFormat="1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</row>
    <row r="1059" spans="1:18" s="1" customFormat="1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</row>
    <row r="1060" spans="1:18" s="1" customFormat="1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</row>
    <row r="1061" spans="1:18" s="1" customFormat="1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</row>
    <row r="1062" spans="1:18" s="1" customFormat="1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</row>
    <row r="1063" spans="1:18" s="1" customFormat="1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</row>
    <row r="1064" spans="1:18" s="1" customFormat="1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</row>
    <row r="1065" spans="1:18" s="1" customFormat="1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</row>
    <row r="1066" spans="1:18" s="1" customFormat="1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</row>
    <row r="1067" spans="1:18" s="1" customFormat="1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</row>
    <row r="1068" spans="1:18" s="1" customFormat="1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</row>
    <row r="1069" spans="1:18" s="1" customFormat="1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</row>
    <row r="1070" spans="1:18" s="1" customFormat="1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</row>
    <row r="1071" spans="1:18" s="1" customFormat="1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</row>
    <row r="1072" spans="1:18" s="1" customFormat="1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</row>
    <row r="1073" spans="1:18" s="1" customFormat="1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</row>
    <row r="1074" spans="1:18" s="1" customFormat="1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</row>
    <row r="1075" spans="1:18" s="1" customFormat="1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</row>
    <row r="1076" spans="1:18" s="1" customFormat="1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</row>
    <row r="1077" spans="1:18" s="1" customFormat="1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</row>
    <row r="1078" spans="1:18" s="1" customFormat="1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</row>
    <row r="1079" spans="1:18" s="1" customFormat="1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</row>
    <row r="1080" spans="1:18" s="1" customFormat="1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</row>
    <row r="1081" spans="1:18" s="1" customFormat="1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</row>
    <row r="1082" spans="1:18" s="1" customFormat="1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</row>
    <row r="1083" spans="1:18" s="1" customFormat="1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</row>
    <row r="1084" spans="1:18" s="1" customFormat="1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</row>
    <row r="1085" spans="1:18" s="1" customFormat="1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</row>
    <row r="1086" spans="1:18" s="1" customFormat="1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</row>
    <row r="1087" spans="1:18" s="1" customFormat="1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</row>
    <row r="1088" spans="1:18" s="1" customFormat="1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</row>
    <row r="1089" spans="1:18" s="1" customFormat="1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</row>
    <row r="1090" spans="1:18" s="1" customFormat="1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</row>
    <row r="1091" spans="1:18" s="1" customFormat="1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</row>
    <row r="1092" spans="1:18" s="1" customFormat="1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</row>
    <row r="1093" spans="1:18" s="1" customFormat="1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</row>
    <row r="1094" spans="1:18" s="1" customFormat="1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</row>
    <row r="1095" spans="1:18" s="1" customFormat="1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</row>
    <row r="1096" spans="1:18" s="1" customFormat="1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</row>
    <row r="1097" spans="1:18" s="1" customFormat="1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</row>
    <row r="1098" spans="1:18" s="1" customFormat="1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</row>
    <row r="1099" spans="1:18" s="1" customFormat="1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</row>
    <row r="1100" spans="1:18" s="1" customFormat="1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</row>
    <row r="1101" spans="1:18" s="1" customFormat="1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</row>
    <row r="1102" spans="1:18" s="1" customFormat="1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</row>
    <row r="1103" spans="1:18" s="1" customFormat="1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</row>
    <row r="1104" spans="1:18" s="1" customFormat="1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</row>
    <row r="1105" spans="1:18" s="1" customFormat="1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</row>
    <row r="1106" spans="1:18" s="1" customFormat="1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</row>
    <row r="1107" spans="1:18" s="1" customFormat="1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</row>
    <row r="1108" spans="1:18" s="1" customFormat="1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</row>
    <row r="1109" spans="1:18" s="1" customFormat="1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</row>
    <row r="1110" spans="1:18" s="1" customFormat="1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</row>
    <row r="1111" spans="1:18" s="1" customFormat="1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</row>
    <row r="1112" spans="1:18" s="1" customFormat="1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</row>
    <row r="1113" spans="1:18" s="1" customFormat="1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</row>
    <row r="1114" spans="1:18" s="1" customFormat="1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</row>
    <row r="1115" spans="1:18" s="1" customFormat="1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</row>
    <row r="1116" spans="1:18" s="1" customFormat="1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</row>
    <row r="1117" spans="1:18" s="1" customFormat="1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</row>
    <row r="1118" spans="1:18" s="1" customFormat="1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</row>
    <row r="1119" spans="1:18" s="1" customFormat="1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</row>
    <row r="1120" spans="1:18" s="1" customFormat="1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</row>
    <row r="1121" spans="1:18" s="1" customFormat="1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</row>
    <row r="1122" spans="1:18" s="1" customFormat="1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</row>
    <row r="1123" spans="1:18" s="1" customFormat="1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</row>
    <row r="1124" spans="1:18" s="1" customFormat="1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</row>
    <row r="1125" spans="1:18" s="1" customFormat="1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</row>
    <row r="1126" spans="1:18" s="1" customFormat="1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</row>
    <row r="1127" spans="1:18" s="1" customFormat="1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</row>
    <row r="1128" spans="1:18" s="1" customFormat="1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</row>
    <row r="1129" spans="1:18" s="1" customFormat="1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</row>
    <row r="1130" spans="1:18" s="1" customFormat="1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</row>
    <row r="1131" spans="1:18" s="1" customFormat="1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</row>
    <row r="1132" spans="1:18" s="1" customFormat="1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</row>
    <row r="1133" spans="1:18" s="1" customFormat="1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</row>
    <row r="1134" spans="1:18" s="1" customFormat="1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</row>
    <row r="1135" spans="1:18" s="1" customFormat="1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</row>
    <row r="1136" spans="1:18" s="1" customFormat="1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</row>
    <row r="1137" spans="1:18" s="1" customFormat="1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</row>
    <row r="1138" spans="1:18" s="1" customFormat="1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</row>
    <row r="1139" spans="1:18" s="1" customFormat="1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</row>
    <row r="1140" spans="1:18" s="1" customFormat="1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</row>
    <row r="1141" spans="1:18" s="1" customFormat="1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</row>
    <row r="1142" spans="1:18" s="1" customFormat="1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</row>
    <row r="1143" spans="1:18" s="1" customFormat="1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</row>
    <row r="1144" spans="1:18" s="1" customFormat="1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</row>
    <row r="1145" spans="1:18" s="1" customFormat="1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</row>
    <row r="1146" spans="1:18" s="1" customFormat="1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</row>
    <row r="1147" spans="1:18" s="1" customFormat="1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</row>
    <row r="1148" spans="1:18" s="1" customFormat="1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</row>
    <row r="1149" spans="1:18" s="1" customFormat="1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</row>
    <row r="1150" spans="1:18" s="1" customFormat="1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</row>
    <row r="1151" spans="1:18" s="1" customFormat="1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</row>
    <row r="1152" spans="1:18" s="1" customFormat="1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</row>
    <row r="1153" spans="1:18" s="1" customFormat="1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</row>
    <row r="1154" spans="1:18" s="1" customFormat="1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</row>
    <row r="1155" spans="1:18" s="1" customFormat="1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</row>
    <row r="1156" spans="1:18" s="1" customFormat="1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</row>
    <row r="1157" spans="1:18" s="1" customFormat="1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</row>
    <row r="1158" spans="1:18" s="1" customFormat="1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</row>
    <row r="1159" spans="1:18" s="1" customFormat="1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</row>
    <row r="1160" spans="1:18" s="1" customFormat="1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</row>
    <row r="1161" spans="1:18" s="1" customFormat="1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</row>
    <row r="1162" spans="1:18" s="1" customFormat="1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</row>
    <row r="1163" spans="1:18" s="1" customFormat="1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</row>
    <row r="1164" spans="1:18" s="1" customFormat="1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</row>
    <row r="1165" spans="1:18" s="1" customFormat="1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</row>
    <row r="1166" spans="1:18" s="1" customFormat="1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</row>
    <row r="1167" spans="1:18" s="1" customFormat="1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</row>
    <row r="1168" spans="1:18" s="1" customFormat="1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</row>
    <row r="1169" spans="1:18" s="1" customFormat="1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</row>
    <row r="1170" spans="1:18" s="1" customFormat="1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</row>
    <row r="1171" spans="1:18" s="1" customFormat="1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</row>
    <row r="1172" spans="1:18" s="1" customFormat="1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</row>
    <row r="1173" spans="1:18" s="1" customFormat="1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</row>
    <row r="1174" spans="1:18" s="1" customFormat="1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</row>
    <row r="1175" spans="1:18" s="1" customFormat="1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</row>
    <row r="1176" spans="1:18" s="1" customFormat="1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</row>
    <row r="1177" spans="1:18" s="1" customFormat="1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</row>
    <row r="1178" spans="1:18" s="1" customFormat="1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</row>
    <row r="1179" spans="1:18" s="1" customFormat="1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</row>
    <row r="1180" spans="1:18" s="1" customFormat="1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</row>
    <row r="1181" spans="1:18" s="1" customFormat="1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</row>
    <row r="1182" spans="1:18" s="1" customFormat="1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</row>
    <row r="1183" spans="1:18" s="1" customFormat="1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</row>
    <row r="1184" spans="1:18" s="1" customFormat="1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</row>
    <row r="1185" spans="1:18" s="1" customFormat="1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</row>
    <row r="1186" spans="1:18" s="1" customFormat="1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</row>
    <row r="1187" spans="1:18" s="1" customFormat="1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</row>
    <row r="1188" spans="1:18" s="1" customFormat="1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</row>
    <row r="1189" spans="1:18" s="1" customFormat="1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</row>
    <row r="1190" spans="1:18" s="1" customFormat="1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</row>
    <row r="1191" spans="1:18" s="1" customFormat="1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</row>
    <row r="1192" spans="1:18" s="1" customFormat="1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</row>
    <row r="1193" spans="1:18" s="1" customFormat="1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</row>
    <row r="1194" spans="1:18" s="1" customFormat="1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</row>
    <row r="1195" spans="1:18" s="1" customFormat="1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</row>
    <row r="1196" spans="1:18" s="1" customFormat="1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</row>
    <row r="1197" spans="1:18" s="1" customFormat="1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</row>
    <row r="1198" spans="1:18" s="1" customFormat="1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</row>
    <row r="1199" spans="1:18" s="1" customFormat="1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</row>
    <row r="1200" spans="1:18" s="1" customFormat="1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</row>
    <row r="1201" spans="1:18" s="1" customFormat="1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</row>
    <row r="1202" spans="1:18" s="1" customFormat="1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</row>
    <row r="1203" spans="1:18" s="1" customFormat="1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</row>
    <row r="1204" spans="1:18" s="1" customFormat="1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</row>
    <row r="1205" spans="1:18" s="1" customFormat="1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</row>
    <row r="1206" spans="1:18" s="1" customFormat="1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</row>
    <row r="1207" spans="1:18" s="1" customFormat="1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</row>
    <row r="1208" spans="1:18" s="1" customFormat="1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</row>
    <row r="1209" spans="1:18" s="1" customFormat="1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</row>
    <row r="1210" spans="1:18" s="1" customFormat="1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</row>
    <row r="1211" spans="1:18" s="1" customFormat="1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</row>
    <row r="1212" spans="1:18" s="1" customFormat="1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</row>
    <row r="1213" spans="1:18" s="1" customFormat="1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</row>
    <row r="1214" spans="1:18" s="1" customFormat="1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</row>
    <row r="1215" spans="1:18" s="1" customFormat="1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</row>
    <row r="1216" spans="1:18" s="1" customFormat="1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</row>
    <row r="1217" spans="1:18" s="1" customFormat="1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</row>
    <row r="1218" spans="1:18" s="1" customFormat="1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</row>
    <row r="1219" spans="1:18" s="1" customFormat="1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</row>
    <row r="1220" spans="1:18" s="1" customFormat="1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</row>
    <row r="1221" spans="1:18" s="1" customFormat="1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</row>
    <row r="1222" spans="1:18" s="1" customFormat="1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</row>
    <row r="1223" spans="1:18" s="1" customFormat="1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</row>
    <row r="1224" spans="1:18" s="1" customFormat="1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</row>
    <row r="1225" spans="1:18" s="1" customFormat="1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</row>
    <row r="1226" spans="1:18" s="1" customFormat="1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</row>
    <row r="1227" spans="1:18" s="1" customFormat="1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</row>
    <row r="1228" spans="1:18" s="1" customFormat="1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</row>
    <row r="1229" spans="1:18" s="1" customFormat="1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</row>
    <row r="1230" spans="1:18" s="1" customFormat="1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</row>
    <row r="1231" spans="1:18" s="1" customFormat="1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</row>
    <row r="1232" spans="1:18" s="1" customFormat="1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</row>
    <row r="1233" spans="1:18" s="1" customFormat="1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</row>
    <row r="1234" spans="1:18" s="1" customFormat="1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</row>
    <row r="1235" spans="1:18" s="1" customFormat="1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</row>
    <row r="1236" spans="1:18" s="1" customFormat="1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</row>
    <row r="1237" spans="1:18" s="1" customFormat="1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</row>
    <row r="1238" spans="1:18" s="1" customFormat="1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</row>
    <row r="1239" spans="1:18" s="1" customFormat="1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</row>
    <row r="1240" spans="1:18" s="1" customFormat="1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</row>
    <row r="1241" spans="1:18" s="1" customFormat="1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</row>
    <row r="1242" spans="1:18" s="1" customFormat="1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</row>
    <row r="1243" spans="1:18" s="1" customFormat="1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</row>
    <row r="1244" spans="1:18" s="1" customFormat="1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</row>
    <row r="1245" spans="1:18" s="1" customFormat="1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</row>
    <row r="1246" spans="1:18" s="1" customFormat="1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</row>
    <row r="1247" spans="1:18" s="1" customFormat="1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</row>
    <row r="1248" spans="1:18" s="1" customFormat="1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</row>
    <row r="1249" spans="1:18" s="1" customFormat="1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</row>
    <row r="1250" spans="1:18" s="1" customFormat="1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</row>
    <row r="1251" spans="1:18" s="1" customFormat="1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</row>
    <row r="1252" spans="1:18" s="1" customFormat="1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</row>
    <row r="1253" spans="1:18" s="1" customFormat="1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</row>
    <row r="1254" spans="1:18" s="1" customFormat="1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</row>
    <row r="1255" spans="1:18" s="1" customFormat="1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</row>
    <row r="1256" spans="1:18" s="1" customFormat="1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</row>
    <row r="1257" spans="1:18" s="1" customFormat="1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</row>
    <row r="1258" spans="1:18" s="1" customFormat="1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</row>
    <row r="1259" spans="1:18" s="1" customFormat="1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</row>
    <row r="1260" spans="1:18" s="1" customFormat="1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</row>
    <row r="1261" spans="1:18" s="1" customFormat="1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</row>
    <row r="1262" spans="1:18" s="1" customFormat="1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</row>
    <row r="1263" spans="1:18" s="1" customFormat="1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</row>
    <row r="1264" spans="1:18" s="1" customFormat="1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</row>
    <row r="1265" spans="1:18" s="1" customFormat="1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</row>
    <row r="1266" spans="1:18" s="1" customFormat="1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</row>
    <row r="1267" spans="1:18" s="1" customFormat="1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</row>
    <row r="1268" spans="1:18" s="1" customFormat="1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</row>
    <row r="1269" spans="1:18" s="1" customFormat="1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</row>
    <row r="1270" spans="1:18" s="1" customFormat="1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</row>
    <row r="1271" spans="1:18" s="1" customFormat="1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</row>
    <row r="1272" spans="1:18" s="1" customFormat="1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</row>
    <row r="1273" spans="1:18" s="1" customFormat="1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</row>
    <row r="1274" spans="1:18" s="1" customFormat="1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</row>
    <row r="1275" spans="1:18" s="1" customFormat="1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</row>
    <row r="1276" spans="1:18" s="1" customFormat="1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</row>
    <row r="1277" spans="1:18" s="1" customFormat="1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</row>
    <row r="1278" spans="1:18" s="1" customFormat="1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</row>
    <row r="1279" spans="1:18" s="1" customFormat="1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</row>
    <row r="1280" spans="1:18" s="1" customFormat="1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</row>
    <row r="1281" spans="1:18" s="1" customFormat="1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</row>
    <row r="1282" spans="1:18" s="1" customFormat="1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</row>
    <row r="1283" spans="1:18" s="1" customFormat="1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</row>
    <row r="1284" spans="1:18" s="1" customFormat="1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</row>
    <row r="1285" spans="1:18" s="1" customFormat="1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</row>
    <row r="1286" spans="1:18" s="1" customFormat="1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</row>
    <row r="1287" spans="1:18" s="1" customFormat="1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</row>
    <row r="1288" spans="1:18" s="1" customFormat="1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</row>
    <row r="1289" spans="1:18" s="1" customFormat="1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</row>
    <row r="1290" spans="1:18" s="1" customFormat="1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</row>
    <row r="1291" spans="1:18" s="1" customFormat="1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</row>
    <row r="1292" spans="1:18" s="1" customFormat="1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</row>
    <row r="1293" spans="1:18" s="1" customFormat="1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</row>
    <row r="1294" spans="1:18" s="1" customFormat="1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</row>
    <row r="1295" spans="1:18" s="1" customFormat="1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</row>
    <row r="1296" spans="1:18" s="1" customFormat="1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</row>
    <row r="1297" spans="1:18" s="1" customFormat="1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</row>
    <row r="1298" spans="1:18" s="1" customFormat="1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</row>
    <row r="1299" spans="1:18" s="1" customFormat="1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</row>
    <row r="1300" spans="1:18" s="1" customFormat="1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</row>
    <row r="1301" spans="1:18" s="1" customFormat="1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</row>
    <row r="1302" spans="1:18" s="1" customFormat="1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</row>
    <row r="1303" spans="1:18" s="1" customFormat="1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</row>
    <row r="1304" spans="1:18" s="1" customFormat="1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</row>
    <row r="1305" spans="1:18" s="1" customFormat="1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</row>
    <row r="1306" spans="1:18" s="1" customFormat="1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</row>
    <row r="1307" spans="1:18" s="1" customFormat="1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</row>
    <row r="1308" spans="1:18" s="1" customFormat="1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</row>
    <row r="1309" spans="1:18" s="1" customFormat="1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</row>
    <row r="1310" spans="1:18" s="1" customFormat="1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</row>
    <row r="1311" spans="1:18" s="1" customFormat="1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</row>
    <row r="1312" spans="1:18" s="1" customFormat="1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</row>
    <row r="1313" spans="1:18" s="1" customFormat="1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</row>
    <row r="1314" spans="1:18" s="1" customFormat="1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</row>
    <row r="1315" spans="1:18" s="1" customFormat="1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</row>
    <row r="1316" spans="1:18" s="1" customFormat="1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</row>
    <row r="1317" spans="1:18" s="1" customFormat="1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</row>
    <row r="1318" spans="1:18" s="1" customFormat="1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</row>
    <row r="1319" spans="1:18" s="1" customFormat="1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</row>
    <row r="1320" spans="1:18" s="1" customFormat="1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</row>
    <row r="1321" spans="1:18" s="1" customFormat="1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</row>
    <row r="1322" spans="1:18" s="1" customFormat="1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</row>
    <row r="1323" spans="1:18" s="1" customFormat="1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</row>
    <row r="1324" spans="1:18" s="1" customFormat="1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</row>
    <row r="1325" spans="1:18" s="1" customFormat="1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</row>
    <row r="1326" spans="1:18" s="1" customFormat="1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</row>
    <row r="1327" spans="1:18" s="1" customFormat="1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</row>
    <row r="1328" spans="1:18" s="1" customFormat="1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</row>
    <row r="1329" spans="1:18" s="1" customFormat="1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</row>
    <row r="1330" spans="1:18" s="1" customFormat="1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</row>
    <row r="1331" spans="1:18" s="1" customFormat="1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</row>
    <row r="1332" spans="1:18" s="1" customFormat="1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</row>
    <row r="1333" spans="1:18" s="1" customFormat="1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</row>
    <row r="1334" spans="1:18" s="1" customFormat="1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</row>
    <row r="1335" spans="1:18" s="1" customFormat="1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</row>
    <row r="1336" spans="1:18" s="1" customFormat="1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</row>
    <row r="1337" spans="1:18" s="1" customFormat="1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</row>
    <row r="1338" spans="1:18" s="1" customFormat="1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</row>
    <row r="1339" spans="1:18" s="1" customFormat="1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</row>
    <row r="1340" spans="1:18" s="1" customFormat="1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</row>
    <row r="1341" spans="1:18" s="1" customFormat="1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</row>
    <row r="1342" spans="1:18" s="1" customFormat="1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</row>
    <row r="1343" spans="1:18" s="1" customFormat="1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</row>
    <row r="1344" spans="1:18" s="1" customFormat="1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</row>
    <row r="1345" spans="1:18" s="1" customFormat="1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</row>
    <row r="1346" spans="1:18" s="1" customFormat="1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</row>
    <row r="1347" spans="1:18" s="1" customFormat="1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</row>
    <row r="1348" spans="1:18" s="1" customFormat="1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</row>
    <row r="1349" spans="1:18" s="1" customFormat="1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</row>
    <row r="1350" spans="1:18" s="1" customFormat="1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</row>
    <row r="1351" spans="1:18" s="1" customFormat="1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</row>
    <row r="1352" spans="1:18" s="1" customFormat="1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</row>
    <row r="1353" spans="1:18" s="1" customFormat="1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</row>
    <row r="1354" spans="1:18" s="1" customFormat="1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</row>
    <row r="1355" spans="1:18" s="1" customFormat="1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</row>
    <row r="1356" spans="1:18" s="1" customFormat="1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</row>
    <row r="1357" spans="1:18" s="1" customFormat="1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</row>
    <row r="1358" spans="1:18" s="1" customFormat="1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</row>
    <row r="1359" spans="1:18" s="1" customFormat="1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</row>
    <row r="1360" spans="1:18" s="1" customFormat="1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</row>
    <row r="1361" spans="1:18" s="1" customFormat="1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</row>
    <row r="1362" spans="1:18" s="1" customFormat="1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</row>
    <row r="1363" spans="1:18" s="1" customFormat="1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</row>
    <row r="1364" spans="1:18" s="1" customFormat="1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</row>
    <row r="1365" spans="1:18" s="1" customFormat="1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</row>
    <row r="1366" spans="1:18" s="1" customFormat="1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</row>
    <row r="1367" spans="1:18" s="1" customFormat="1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</row>
    <row r="1368" spans="1:18" s="1" customFormat="1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</row>
    <row r="1369" spans="1:18" s="1" customFormat="1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</row>
    <row r="1370" spans="1:18" s="1" customFormat="1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</row>
    <row r="1371" spans="1:18" s="1" customFormat="1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</row>
    <row r="1372" spans="1:18" s="1" customFormat="1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</row>
    <row r="1373" spans="1:18" s="1" customFormat="1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</row>
    <row r="1374" spans="1:18" s="1" customFormat="1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</row>
    <row r="1375" spans="1:18" s="1" customFormat="1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</row>
    <row r="1376" spans="1:18" s="1" customFormat="1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</row>
    <row r="1377" spans="1:18" s="1" customFormat="1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</row>
    <row r="1378" spans="1:18" s="1" customFormat="1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</row>
    <row r="1379" spans="1:18" s="1" customFormat="1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</row>
    <row r="1380" spans="1:18" s="1" customFormat="1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</row>
    <row r="1381" spans="1:18" s="1" customFormat="1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</row>
    <row r="1382" spans="1:18" s="1" customFormat="1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</row>
    <row r="1383" spans="1:18" s="1" customFormat="1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</row>
    <row r="1384" spans="1:18" s="1" customFormat="1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</row>
    <row r="1385" spans="1:18" s="1" customFormat="1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</row>
    <row r="1386" spans="1:18" s="1" customFormat="1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</row>
    <row r="1387" spans="1:18" s="1" customFormat="1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</row>
    <row r="1388" spans="1:18" s="1" customFormat="1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</row>
    <row r="1389" spans="1:18" s="1" customFormat="1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</row>
    <row r="1390" spans="1:18" s="1" customFormat="1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</row>
    <row r="1391" spans="1:18" s="1" customFormat="1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</row>
    <row r="1392" spans="1:18" s="1" customFormat="1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</row>
    <row r="1393" spans="1:18" s="1" customFormat="1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</row>
    <row r="1394" spans="1:18" s="1" customFormat="1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</row>
    <row r="1395" spans="1:18" s="1" customFormat="1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</row>
    <row r="1396" spans="1:18" s="1" customFormat="1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</row>
    <row r="1397" spans="1:18" s="1" customFormat="1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</row>
    <row r="1398" spans="1:18" s="1" customFormat="1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</row>
    <row r="1399" spans="1:18" s="1" customFormat="1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</row>
    <row r="1400" spans="1:18" s="1" customFormat="1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</row>
    <row r="1401" spans="1:18" s="1" customFormat="1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</row>
    <row r="1402" spans="1:18" s="1" customFormat="1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</row>
    <row r="1403" spans="1:18" s="1" customFormat="1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</row>
    <row r="1404" spans="1:18" s="1" customFormat="1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</row>
    <row r="1405" spans="1:18" s="1" customFormat="1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</row>
    <row r="1406" spans="1:18" s="1" customFormat="1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</row>
    <row r="1407" spans="1:18" s="1" customFormat="1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</row>
    <row r="1408" spans="1:18" s="1" customFormat="1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</row>
    <row r="1409" spans="1:18" s="1" customFormat="1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</row>
    <row r="1410" spans="1:18" s="1" customFormat="1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</row>
    <row r="1411" spans="1:18" s="1" customFormat="1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</row>
    <row r="1412" spans="1:18" s="1" customFormat="1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</row>
    <row r="1413" spans="1:18" s="1" customFormat="1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</row>
    <row r="1414" spans="1:18" s="1" customFormat="1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</row>
    <row r="1415" spans="1:18" s="1" customFormat="1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</row>
    <row r="1416" spans="1:18" s="1" customFormat="1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</row>
    <row r="1417" spans="1:18" s="1" customFormat="1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</row>
    <row r="1418" spans="1:18" s="1" customFormat="1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</row>
    <row r="1419" spans="1:18" s="1" customFormat="1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</row>
    <row r="1420" spans="1:18" s="1" customFormat="1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</row>
    <row r="1421" spans="1:18" s="1" customFormat="1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</row>
    <row r="1422" spans="1:18" s="1" customFormat="1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</row>
    <row r="1423" spans="1:18" s="1" customFormat="1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</row>
    <row r="1424" spans="1:18" s="1" customFormat="1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</row>
    <row r="1425" spans="1:18" s="1" customFormat="1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</row>
    <row r="1426" spans="1:18" s="1" customFormat="1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</row>
    <row r="1427" spans="1:18" s="1" customFormat="1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</row>
    <row r="1428" spans="1:18" s="1" customFormat="1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</row>
    <row r="1429" spans="1:18" s="1" customFormat="1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</row>
    <row r="1430" spans="1:18" s="1" customFormat="1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</row>
    <row r="1431" spans="1:18" s="1" customFormat="1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</row>
    <row r="1432" spans="1:18" s="1" customFormat="1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</row>
    <row r="1433" spans="1:18" s="1" customFormat="1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</row>
    <row r="1434" spans="1:18" s="1" customFormat="1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</row>
    <row r="1435" spans="1:18" s="1" customFormat="1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</row>
    <row r="1436" spans="1:18" s="1" customFormat="1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</row>
    <row r="1437" spans="1:18" s="1" customFormat="1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</row>
    <row r="1438" spans="1:18" s="1" customFormat="1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</row>
    <row r="1439" spans="1:18" s="1" customFormat="1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</row>
    <row r="1440" spans="1:18" s="1" customFormat="1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</row>
    <row r="1441" spans="1:18" s="1" customFormat="1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</row>
    <row r="1442" spans="1:18" s="1" customFormat="1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</row>
    <row r="1443" spans="1:18" s="1" customFormat="1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</row>
    <row r="1444" spans="1:18" s="1" customFormat="1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</row>
    <row r="1445" spans="1:18" s="1" customFormat="1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</row>
    <row r="1446" spans="1:18" s="1" customFormat="1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</row>
    <row r="1447" spans="1:18" s="1" customFormat="1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</row>
    <row r="1448" spans="1:18" s="1" customFormat="1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</row>
    <row r="1449" spans="1:18" s="1" customFormat="1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</row>
    <row r="1450" spans="1:18" s="1" customFormat="1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</row>
    <row r="1451" spans="1:18" s="1" customFormat="1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</row>
    <row r="1452" spans="1:18" s="1" customFormat="1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</row>
    <row r="1453" spans="1:18" s="1" customFormat="1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</row>
    <row r="1454" spans="1:18" s="1" customFormat="1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</row>
    <row r="1455" spans="1:18" s="1" customFormat="1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</row>
    <row r="1456" spans="1:18" s="1" customFormat="1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</row>
    <row r="1457" spans="1:18" s="1" customFormat="1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</row>
    <row r="1458" spans="1:18" s="1" customFormat="1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</row>
    <row r="1459" spans="1:18" s="1" customFormat="1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</row>
    <row r="1460" spans="1:18" s="1" customFormat="1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</row>
    <row r="1461" spans="1:18" s="1" customFormat="1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</row>
    <row r="1462" spans="1:18" s="1" customFormat="1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</row>
    <row r="1463" spans="1:18" s="1" customFormat="1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</row>
    <row r="1464" spans="1:18" s="1" customFormat="1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</row>
    <row r="1465" spans="1:18" s="1" customFormat="1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</row>
    <row r="1466" spans="1:18" s="1" customFormat="1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</row>
    <row r="1467" spans="1:18" s="1" customFormat="1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</row>
    <row r="1468" spans="1:18" s="1" customFormat="1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</row>
    <row r="1469" spans="1:18" s="1" customFormat="1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</row>
    <row r="1470" spans="1:18" s="1" customFormat="1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</row>
    <row r="1471" spans="1:18" s="1" customFormat="1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</row>
    <row r="1472" spans="1:18" s="1" customFormat="1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</row>
    <row r="1473" spans="1:18" s="1" customFormat="1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</row>
    <row r="1474" spans="1:18" s="1" customFormat="1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</row>
    <row r="1475" spans="1:18" s="1" customFormat="1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</row>
    <row r="1476" spans="1:18" s="1" customFormat="1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</row>
    <row r="1477" spans="1:18" s="1" customFormat="1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</row>
    <row r="1478" spans="1:18" s="1" customFormat="1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</row>
    <row r="1479" spans="1:18" s="1" customFormat="1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</row>
    <row r="1480" spans="1:18" s="1" customFormat="1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</row>
    <row r="1481" spans="1:18" s="1" customFormat="1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</row>
    <row r="1482" spans="1:18" s="1" customFormat="1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</row>
    <row r="1483" spans="1:18" s="1" customFormat="1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</row>
    <row r="1484" spans="1:18" s="1" customFormat="1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</row>
    <row r="1485" spans="1:18" s="1" customFormat="1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</row>
    <row r="1486" spans="1:18" s="1" customFormat="1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</row>
    <row r="1487" spans="1:18" s="1" customFormat="1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</row>
    <row r="1488" spans="1:18" s="1" customFormat="1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</row>
    <row r="1489" spans="1:18" s="1" customFormat="1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</row>
    <row r="1490" spans="1:18" s="1" customFormat="1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</row>
    <row r="1491" spans="1:18" s="1" customFormat="1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</row>
    <row r="1492" spans="1:18" s="1" customFormat="1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</row>
    <row r="1493" spans="1:18" s="1" customFormat="1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</row>
    <row r="1494" spans="1:18" s="1" customFormat="1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</row>
    <row r="1495" spans="1:18" s="1" customFormat="1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</row>
    <row r="1496" spans="1:18" s="1" customFormat="1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</row>
    <row r="1497" spans="1:18" s="1" customFormat="1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</row>
    <row r="1498" spans="1:18" s="1" customFormat="1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</row>
    <row r="1499" spans="1:18" s="1" customFormat="1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</row>
    <row r="1500" spans="1:18" s="1" customFormat="1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</row>
    <row r="1501" spans="1:18" s="1" customFormat="1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</row>
    <row r="1502" spans="1:18" s="1" customFormat="1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</row>
    <row r="1503" spans="1:18" s="1" customFormat="1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</row>
    <row r="1504" spans="1:18" s="1" customFormat="1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</row>
    <row r="1505" spans="1:18" s="1" customFormat="1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</row>
    <row r="1506" spans="1:18" s="1" customFormat="1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</row>
    <row r="1507" spans="1:18" s="1" customFormat="1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</row>
    <row r="1508" spans="1:18" s="1" customFormat="1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</row>
    <row r="1509" spans="1:18" s="1" customFormat="1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</row>
    <row r="1510" spans="1:18" s="1" customFormat="1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</row>
    <row r="1511" spans="1:18" s="1" customFormat="1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</row>
    <row r="1512" spans="1:18" s="1" customFormat="1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</row>
    <row r="1513" spans="1:18" s="1" customFormat="1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</row>
    <row r="1514" spans="1:18" s="1" customFormat="1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</row>
    <row r="1515" spans="1:18" s="1" customFormat="1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</row>
    <row r="1516" spans="1:18" s="1" customFormat="1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</row>
    <row r="1517" spans="1:18" s="1" customFormat="1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</row>
    <row r="1518" spans="1:18" s="1" customFormat="1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</row>
    <row r="1519" spans="1:18" s="1" customFormat="1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</row>
    <row r="1520" spans="1:18" s="1" customFormat="1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</row>
    <row r="1521" spans="1:18" s="1" customFormat="1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</row>
    <row r="1522" spans="1:18" s="1" customFormat="1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</row>
    <row r="1523" spans="1:18" s="1" customFormat="1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</row>
    <row r="1524" spans="1:18" s="1" customFormat="1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</row>
    <row r="1525" spans="1:18" s="1" customFormat="1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</row>
    <row r="1526" spans="1:18" s="1" customFormat="1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</row>
    <row r="1527" spans="1:18" s="1" customFormat="1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</row>
    <row r="1528" spans="1:18" s="1" customFormat="1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</row>
    <row r="1529" spans="1:18" s="1" customFormat="1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</row>
    <row r="1530" spans="1:18" s="1" customFormat="1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</row>
    <row r="1531" spans="1:18" s="1" customFormat="1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</row>
    <row r="1532" spans="1:18" s="1" customFormat="1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</row>
    <row r="1533" spans="1:18" s="1" customFormat="1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</row>
    <row r="1534" spans="1:18" s="1" customFormat="1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</row>
    <row r="1535" spans="1:18" s="1" customFormat="1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</row>
    <row r="1536" spans="1:18" s="1" customFormat="1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</row>
    <row r="1537" spans="1:18" s="1" customFormat="1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</row>
    <row r="1538" spans="1:18" s="1" customFormat="1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</row>
    <row r="1539" spans="1:18" s="1" customFormat="1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</row>
    <row r="1540" spans="1:18" s="1" customFormat="1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</row>
    <row r="1541" spans="1:18" s="1" customFormat="1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</row>
    <row r="1542" spans="1:18" s="1" customFormat="1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</row>
    <row r="1543" spans="1:18" s="1" customFormat="1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</row>
    <row r="1544" spans="1:18" s="1" customFormat="1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</row>
    <row r="1545" spans="1:18" s="1" customFormat="1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</row>
    <row r="1546" spans="1:18" s="1" customFormat="1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</row>
    <row r="1547" spans="1:18" s="1" customFormat="1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</row>
    <row r="1548" spans="1:18" s="1" customFormat="1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</row>
    <row r="1549" spans="1:18" s="1" customFormat="1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</row>
    <row r="1550" spans="1:18" s="1" customFormat="1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</row>
    <row r="1551" spans="1:18" s="1" customFormat="1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</row>
    <row r="1552" spans="1:18" s="1" customFormat="1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</row>
    <row r="1553" spans="1:18" s="1" customFormat="1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</row>
    <row r="1554" spans="1:18" s="1" customFormat="1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</row>
    <row r="1555" spans="1:18" s="1" customFormat="1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</row>
    <row r="1556" spans="1:18" s="1" customFormat="1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</row>
    <row r="1557" spans="1:18" s="1" customFormat="1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</row>
    <row r="1558" spans="1:18" s="1" customFormat="1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</row>
    <row r="1559" spans="1:18" s="1" customFormat="1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</row>
    <row r="1560" spans="1:18" s="1" customFormat="1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</row>
    <row r="1561" spans="1:18" s="1" customFormat="1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</row>
    <row r="1562" spans="1:18" s="1" customFormat="1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</row>
    <row r="1563" spans="1:18" s="1" customFormat="1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</row>
    <row r="1564" spans="1:18" s="1" customFormat="1" x14ac:dyDescent="0.2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</row>
    <row r="1565" spans="1:18" s="1" customFormat="1" x14ac:dyDescent="0.2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</row>
    <row r="1566" spans="1:18" s="1" customFormat="1" x14ac:dyDescent="0.2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</row>
    <row r="1567" spans="1:18" s="1" customFormat="1" x14ac:dyDescent="0.2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</row>
    <row r="1568" spans="1:18" s="1" customFormat="1" x14ac:dyDescent="0.2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</row>
    <row r="1569" spans="1:18" s="1" customFormat="1" x14ac:dyDescent="0.2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</row>
    <row r="1570" spans="1:18" s="1" customFormat="1" x14ac:dyDescent="0.2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</row>
    <row r="1571" spans="1:18" s="1" customFormat="1" x14ac:dyDescent="0.2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</row>
    <row r="1572" spans="1:18" s="1" customFormat="1" x14ac:dyDescent="0.2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</row>
    <row r="1573" spans="1:18" s="1" customFormat="1" x14ac:dyDescent="0.2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</row>
    <row r="1574" spans="1:18" s="1" customFormat="1" x14ac:dyDescent="0.2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</row>
    <row r="1575" spans="1:18" s="1" customFormat="1" x14ac:dyDescent="0.2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</row>
    <row r="1576" spans="1:18" s="1" customFormat="1" x14ac:dyDescent="0.2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</row>
    <row r="1577" spans="1:18" s="1" customFormat="1" x14ac:dyDescent="0.2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</row>
    <row r="1578" spans="1:18" s="1" customFormat="1" x14ac:dyDescent="0.2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</row>
    <row r="1579" spans="1:18" s="1" customFormat="1" x14ac:dyDescent="0.2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</row>
    <row r="1580" spans="1:18" s="1" customFormat="1" x14ac:dyDescent="0.2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</row>
    <row r="1581" spans="1:18" s="1" customFormat="1" x14ac:dyDescent="0.2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</row>
    <row r="1582" spans="1:18" s="1" customFormat="1" x14ac:dyDescent="0.2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</row>
    <row r="1583" spans="1:18" s="1" customFormat="1" x14ac:dyDescent="0.2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</row>
    <row r="1584" spans="1:18" s="1" customFormat="1" x14ac:dyDescent="0.2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</row>
    <row r="1585" spans="1:18" s="1" customFormat="1" x14ac:dyDescent="0.2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</row>
    <row r="1586" spans="1:18" s="1" customFormat="1" x14ac:dyDescent="0.2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</row>
    <row r="1587" spans="1:18" s="1" customFormat="1" x14ac:dyDescent="0.2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</row>
    <row r="1588" spans="1:18" s="1" customFormat="1" x14ac:dyDescent="0.2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</row>
    <row r="1589" spans="1:18" s="1" customFormat="1" x14ac:dyDescent="0.2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</row>
    <row r="1590" spans="1:18" s="1" customFormat="1" x14ac:dyDescent="0.2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</row>
    <row r="1591" spans="1:18" s="1" customFormat="1" x14ac:dyDescent="0.2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</row>
    <row r="1592" spans="1:18" s="1" customFormat="1" x14ac:dyDescent="0.2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</row>
    <row r="1593" spans="1:18" s="1" customFormat="1" x14ac:dyDescent="0.2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</row>
    <row r="1594" spans="1:18" s="1" customFormat="1" x14ac:dyDescent="0.2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</row>
    <row r="1595" spans="1:18" s="1" customFormat="1" x14ac:dyDescent="0.2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</row>
    <row r="1596" spans="1:18" s="1" customFormat="1" x14ac:dyDescent="0.2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</row>
    <row r="1597" spans="1:18" s="1" customFormat="1" x14ac:dyDescent="0.2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</row>
    <row r="1598" spans="1:18" s="1" customFormat="1" x14ac:dyDescent="0.2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</row>
    <row r="1599" spans="1:18" s="1" customFormat="1" x14ac:dyDescent="0.2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</row>
    <row r="1600" spans="1:18" s="1" customFormat="1" x14ac:dyDescent="0.2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</row>
    <row r="1601" spans="1:18" s="1" customFormat="1" x14ac:dyDescent="0.2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</row>
    <row r="1602" spans="1:18" s="1" customFormat="1" x14ac:dyDescent="0.2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</row>
    <row r="1603" spans="1:18" s="1" customFormat="1" x14ac:dyDescent="0.2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</row>
    <row r="1604" spans="1:18" s="1" customFormat="1" x14ac:dyDescent="0.2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</row>
    <row r="1605" spans="1:18" s="1" customFormat="1" x14ac:dyDescent="0.2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</row>
    <row r="1606" spans="1:18" s="1" customFormat="1" x14ac:dyDescent="0.2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</row>
    <row r="1607" spans="1:18" s="1" customFormat="1" x14ac:dyDescent="0.2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</row>
    <row r="1608" spans="1:18" s="1" customFormat="1" x14ac:dyDescent="0.2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</row>
    <row r="1609" spans="1:18" s="1" customFormat="1" x14ac:dyDescent="0.2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</row>
    <row r="1610" spans="1:18" s="1" customFormat="1" x14ac:dyDescent="0.2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</row>
    <row r="1611" spans="1:18" s="1" customFormat="1" x14ac:dyDescent="0.2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</row>
    <row r="1612" spans="1:18" s="1" customFormat="1" x14ac:dyDescent="0.2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</row>
    <row r="1613" spans="1:18" s="1" customFormat="1" x14ac:dyDescent="0.2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</row>
    <row r="1614" spans="1:18" s="1" customFormat="1" x14ac:dyDescent="0.2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</row>
    <row r="1615" spans="1:18" s="1" customFormat="1" x14ac:dyDescent="0.2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</row>
    <row r="1616" spans="1:18" s="1" customFormat="1" x14ac:dyDescent="0.2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</row>
    <row r="1617" spans="1:18" s="1" customFormat="1" x14ac:dyDescent="0.2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</row>
    <row r="1618" spans="1:18" s="1" customFormat="1" x14ac:dyDescent="0.2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</row>
    <row r="1619" spans="1:18" s="1" customFormat="1" x14ac:dyDescent="0.2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</row>
    <row r="1620" spans="1:18" s="1" customFormat="1" x14ac:dyDescent="0.2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</row>
    <row r="1621" spans="1:18" s="1" customFormat="1" x14ac:dyDescent="0.2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</row>
    <row r="1622" spans="1:18" s="1" customFormat="1" x14ac:dyDescent="0.2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</row>
    <row r="1623" spans="1:18" s="1" customFormat="1" x14ac:dyDescent="0.2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</row>
    <row r="1624" spans="1:18" s="1" customFormat="1" x14ac:dyDescent="0.2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</row>
    <row r="1625" spans="1:18" s="1" customFormat="1" x14ac:dyDescent="0.2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</row>
    <row r="1626" spans="1:18" s="1" customFormat="1" x14ac:dyDescent="0.2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</row>
    <row r="1627" spans="1:18" s="1" customFormat="1" x14ac:dyDescent="0.2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</row>
    <row r="1628" spans="1:18" s="1" customFormat="1" x14ac:dyDescent="0.2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</row>
    <row r="1629" spans="1:18" s="1" customFormat="1" x14ac:dyDescent="0.2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</row>
    <row r="1630" spans="1:18" s="1" customFormat="1" x14ac:dyDescent="0.2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</row>
    <row r="1631" spans="1:18" s="1" customFormat="1" x14ac:dyDescent="0.2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</row>
    <row r="1632" spans="1:18" s="1" customFormat="1" x14ac:dyDescent="0.2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</row>
    <row r="1633" spans="1:18" s="1" customFormat="1" x14ac:dyDescent="0.2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</row>
    <row r="1634" spans="1:18" s="1" customFormat="1" x14ac:dyDescent="0.2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</row>
    <row r="1635" spans="1:18" s="1" customFormat="1" x14ac:dyDescent="0.2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</row>
    <row r="1636" spans="1:18" s="1" customFormat="1" x14ac:dyDescent="0.2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</row>
    <row r="1637" spans="1:18" s="1" customFormat="1" x14ac:dyDescent="0.2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</row>
    <row r="1638" spans="1:18" s="1" customFormat="1" x14ac:dyDescent="0.2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</row>
    <row r="1639" spans="1:18" s="1" customFormat="1" x14ac:dyDescent="0.2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</row>
    <row r="1640" spans="1:18" s="1" customFormat="1" x14ac:dyDescent="0.2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</row>
    <row r="1641" spans="1:18" s="1" customFormat="1" x14ac:dyDescent="0.2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</row>
    <row r="1642" spans="1:18" s="1" customFormat="1" x14ac:dyDescent="0.2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</row>
    <row r="1643" spans="1:18" s="1" customFormat="1" x14ac:dyDescent="0.2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</row>
    <row r="1644" spans="1:18" s="1" customFormat="1" x14ac:dyDescent="0.2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</row>
    <row r="1645" spans="1:18" s="1" customFormat="1" x14ac:dyDescent="0.2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</row>
    <row r="1646" spans="1:18" s="1" customFormat="1" x14ac:dyDescent="0.2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</row>
    <row r="1647" spans="1:18" s="1" customFormat="1" x14ac:dyDescent="0.2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</row>
    <row r="1648" spans="1:18" s="1" customFormat="1" x14ac:dyDescent="0.2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</row>
    <row r="1649" spans="1:18" s="1" customFormat="1" x14ac:dyDescent="0.2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</row>
    <row r="1650" spans="1:18" s="1" customFormat="1" x14ac:dyDescent="0.2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</row>
    <row r="1651" spans="1:18" s="1" customFormat="1" x14ac:dyDescent="0.2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</row>
    <row r="1652" spans="1:18" s="1" customFormat="1" x14ac:dyDescent="0.2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</row>
    <row r="1653" spans="1:18" s="1" customFormat="1" x14ac:dyDescent="0.2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</row>
    <row r="1654" spans="1:18" s="1" customFormat="1" x14ac:dyDescent="0.2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</row>
    <row r="1655" spans="1:18" s="1" customFormat="1" x14ac:dyDescent="0.2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</row>
    <row r="1656" spans="1:18" s="1" customFormat="1" x14ac:dyDescent="0.2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</row>
    <row r="1657" spans="1:18" s="1" customFormat="1" x14ac:dyDescent="0.2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</row>
    <row r="1658" spans="1:18" s="1" customFormat="1" x14ac:dyDescent="0.2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</row>
    <row r="1659" spans="1:18" s="1" customFormat="1" x14ac:dyDescent="0.2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</row>
    <row r="1660" spans="1:18" s="1" customFormat="1" x14ac:dyDescent="0.2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</row>
    <row r="1661" spans="1:18" s="1" customFormat="1" x14ac:dyDescent="0.2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</row>
    <row r="1662" spans="1:18" s="1" customFormat="1" x14ac:dyDescent="0.2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</row>
    <row r="1663" spans="1:18" s="1" customFormat="1" x14ac:dyDescent="0.2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</row>
    <row r="1664" spans="1:18" s="1" customFormat="1" x14ac:dyDescent="0.2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</row>
    <row r="1665" spans="1:18" s="1" customFormat="1" x14ac:dyDescent="0.2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</row>
    <row r="1666" spans="1:18" s="1" customFormat="1" x14ac:dyDescent="0.2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</row>
    <row r="1667" spans="1:18" s="1" customFormat="1" x14ac:dyDescent="0.2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</row>
    <row r="1668" spans="1:18" s="1" customFormat="1" x14ac:dyDescent="0.2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</row>
    <row r="1669" spans="1:18" s="1" customFormat="1" x14ac:dyDescent="0.2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</row>
    <row r="1670" spans="1:18" s="1" customFormat="1" x14ac:dyDescent="0.2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</row>
    <row r="1671" spans="1:18" s="1" customFormat="1" x14ac:dyDescent="0.2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</row>
    <row r="1672" spans="1:18" s="1" customFormat="1" x14ac:dyDescent="0.2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</row>
    <row r="1673" spans="1:18" s="1" customFormat="1" x14ac:dyDescent="0.2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</row>
    <row r="1674" spans="1:18" s="1" customFormat="1" x14ac:dyDescent="0.2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</row>
    <row r="1675" spans="1:18" s="1" customFormat="1" x14ac:dyDescent="0.2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</row>
    <row r="1676" spans="1:18" s="1" customFormat="1" x14ac:dyDescent="0.2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</row>
    <row r="1677" spans="1:18" s="1" customFormat="1" x14ac:dyDescent="0.2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</row>
    <row r="1678" spans="1:18" s="1" customFormat="1" x14ac:dyDescent="0.2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</row>
    <row r="1679" spans="1:18" s="1" customFormat="1" x14ac:dyDescent="0.2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</row>
    <row r="1680" spans="1:18" s="1" customFormat="1" x14ac:dyDescent="0.2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</row>
    <row r="1681" spans="1:18" s="1" customFormat="1" x14ac:dyDescent="0.2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</row>
    <row r="1682" spans="1:18" s="1" customFormat="1" x14ac:dyDescent="0.2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</row>
    <row r="1683" spans="1:18" s="1" customFormat="1" x14ac:dyDescent="0.2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</row>
    <row r="1684" spans="1:18" s="1" customFormat="1" x14ac:dyDescent="0.2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</row>
    <row r="1685" spans="1:18" s="1" customFormat="1" x14ac:dyDescent="0.2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</row>
    <row r="1686" spans="1:18" s="1" customFormat="1" x14ac:dyDescent="0.2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</row>
    <row r="1687" spans="1:18" s="1" customFormat="1" x14ac:dyDescent="0.2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</row>
    <row r="1688" spans="1:18" s="1" customFormat="1" x14ac:dyDescent="0.2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</row>
    <row r="1689" spans="1:18" s="1" customFormat="1" x14ac:dyDescent="0.2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</row>
    <row r="1690" spans="1:18" s="1" customFormat="1" x14ac:dyDescent="0.2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</row>
    <row r="1691" spans="1:18" s="1" customFormat="1" x14ac:dyDescent="0.2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</row>
    <row r="1692" spans="1:18" s="1" customFormat="1" x14ac:dyDescent="0.2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</row>
    <row r="1693" spans="1:18" s="1" customFormat="1" x14ac:dyDescent="0.2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</row>
    <row r="1694" spans="1:18" s="1" customFormat="1" x14ac:dyDescent="0.2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</row>
    <row r="1695" spans="1:18" s="1" customFormat="1" x14ac:dyDescent="0.2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</row>
    <row r="1696" spans="1:18" s="1" customFormat="1" x14ac:dyDescent="0.2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</row>
    <row r="1697" spans="1:18" s="1" customFormat="1" x14ac:dyDescent="0.2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</row>
    <row r="1698" spans="1:18" s="1" customFormat="1" x14ac:dyDescent="0.2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</row>
    <row r="1699" spans="1:18" s="1" customFormat="1" x14ac:dyDescent="0.2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</row>
    <row r="1700" spans="1:18" s="1" customFormat="1" x14ac:dyDescent="0.2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</row>
    <row r="1701" spans="1:18" s="1" customFormat="1" x14ac:dyDescent="0.2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</row>
    <row r="1702" spans="1:18" s="1" customFormat="1" x14ac:dyDescent="0.2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</row>
    <row r="1703" spans="1:18" s="1" customFormat="1" x14ac:dyDescent="0.2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</row>
    <row r="1704" spans="1:18" s="1" customFormat="1" x14ac:dyDescent="0.2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</row>
    <row r="1705" spans="1:18" s="1" customFormat="1" x14ac:dyDescent="0.2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</row>
    <row r="1706" spans="1:18" s="1" customFormat="1" x14ac:dyDescent="0.2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</row>
    <row r="1707" spans="1:18" s="1" customFormat="1" x14ac:dyDescent="0.2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</row>
    <row r="1708" spans="1:18" s="1" customFormat="1" x14ac:dyDescent="0.2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</row>
    <row r="1709" spans="1:18" s="1" customFormat="1" x14ac:dyDescent="0.2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</row>
    <row r="1710" spans="1:18" s="1" customFormat="1" x14ac:dyDescent="0.2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</row>
    <row r="1711" spans="1:18" s="1" customFormat="1" x14ac:dyDescent="0.2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</row>
    <row r="1712" spans="1:18" s="1" customFormat="1" x14ac:dyDescent="0.2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</row>
    <row r="1713" spans="1:18" s="1" customFormat="1" x14ac:dyDescent="0.2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</row>
    <row r="1714" spans="1:18" s="1" customFormat="1" x14ac:dyDescent="0.2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</row>
    <row r="1715" spans="1:18" s="1" customFormat="1" x14ac:dyDescent="0.2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</row>
    <row r="1716" spans="1:18" s="1" customFormat="1" x14ac:dyDescent="0.2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</row>
    <row r="1717" spans="1:18" s="1" customFormat="1" x14ac:dyDescent="0.2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</row>
    <row r="1718" spans="1:18" s="1" customFormat="1" x14ac:dyDescent="0.2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</row>
    <row r="1719" spans="1:18" s="1" customFormat="1" x14ac:dyDescent="0.2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</row>
    <row r="1720" spans="1:18" s="1" customFormat="1" x14ac:dyDescent="0.2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</row>
    <row r="1721" spans="1:18" s="1" customFormat="1" x14ac:dyDescent="0.2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</row>
    <row r="1722" spans="1:18" s="1" customFormat="1" x14ac:dyDescent="0.2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</row>
    <row r="1723" spans="1:18" s="1" customFormat="1" x14ac:dyDescent="0.2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</row>
    <row r="1724" spans="1:18" s="1" customFormat="1" x14ac:dyDescent="0.2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</row>
    <row r="1725" spans="1:18" s="1" customFormat="1" x14ac:dyDescent="0.2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</row>
    <row r="1726" spans="1:18" s="1" customFormat="1" x14ac:dyDescent="0.2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</row>
    <row r="1727" spans="1:18" s="1" customFormat="1" x14ac:dyDescent="0.2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</row>
    <row r="1728" spans="1:18" s="1" customFormat="1" x14ac:dyDescent="0.2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</row>
    <row r="1729" spans="1:18" s="1" customFormat="1" x14ac:dyDescent="0.2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</row>
    <row r="1730" spans="1:18" s="1" customFormat="1" x14ac:dyDescent="0.2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</row>
    <row r="1731" spans="1:18" s="1" customFormat="1" x14ac:dyDescent="0.2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</row>
    <row r="1732" spans="1:18" s="1" customFormat="1" x14ac:dyDescent="0.2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</row>
    <row r="1733" spans="1:18" s="1" customFormat="1" x14ac:dyDescent="0.2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</row>
    <row r="1734" spans="1:18" s="1" customFormat="1" x14ac:dyDescent="0.2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</row>
    <row r="1735" spans="1:18" s="1" customFormat="1" x14ac:dyDescent="0.2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</row>
    <row r="1736" spans="1:18" s="1" customFormat="1" x14ac:dyDescent="0.2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</row>
    <row r="1737" spans="1:18" s="1" customFormat="1" x14ac:dyDescent="0.2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</row>
    <row r="1738" spans="1:18" s="1" customFormat="1" x14ac:dyDescent="0.2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</row>
    <row r="1739" spans="1:18" s="1" customFormat="1" x14ac:dyDescent="0.2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</row>
    <row r="1740" spans="1:18" s="1" customFormat="1" x14ac:dyDescent="0.2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</row>
    <row r="1741" spans="1:18" s="1" customFormat="1" x14ac:dyDescent="0.2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</row>
    <row r="1742" spans="1:18" s="1" customFormat="1" x14ac:dyDescent="0.2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</row>
    <row r="1743" spans="1:18" s="1" customFormat="1" x14ac:dyDescent="0.2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</row>
    <row r="1744" spans="1:18" s="1" customFormat="1" x14ac:dyDescent="0.2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</row>
    <row r="1745" spans="1:18" s="1" customFormat="1" x14ac:dyDescent="0.2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</row>
    <row r="1746" spans="1:18" s="1" customFormat="1" x14ac:dyDescent="0.2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</row>
    <row r="1747" spans="1:18" s="1" customFormat="1" x14ac:dyDescent="0.2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</row>
    <row r="1748" spans="1:18" s="1" customFormat="1" x14ac:dyDescent="0.2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</row>
    <row r="1749" spans="1:18" s="1" customFormat="1" x14ac:dyDescent="0.2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</row>
    <row r="1750" spans="1:18" s="1" customFormat="1" x14ac:dyDescent="0.2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</row>
    <row r="1751" spans="1:18" s="1" customFormat="1" x14ac:dyDescent="0.2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</row>
    <row r="1752" spans="1:18" s="1" customFormat="1" x14ac:dyDescent="0.2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</row>
    <row r="1753" spans="1:18" s="1" customFormat="1" x14ac:dyDescent="0.2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</row>
    <row r="1754" spans="1:18" s="1" customFormat="1" x14ac:dyDescent="0.25">
      <c r="A1754"/>
      <c r="B1754"/>
      <c r="C1754"/>
      <c r="D1754"/>
      <c r="E1754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</row>
    <row r="1755" spans="1:18" s="1" customFormat="1" x14ac:dyDescent="0.25">
      <c r="A1755"/>
      <c r="B1755"/>
      <c r="C1755"/>
      <c r="D1755"/>
      <c r="E1755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</row>
    <row r="1756" spans="1:18" s="1" customFormat="1" x14ac:dyDescent="0.25">
      <c r="A1756"/>
      <c r="B1756"/>
      <c r="C1756"/>
      <c r="D1756"/>
      <c r="E1756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</row>
    <row r="1757" spans="1:18" s="1" customFormat="1" x14ac:dyDescent="0.25">
      <c r="A1757"/>
      <c r="B1757"/>
      <c r="C1757"/>
      <c r="D1757"/>
      <c r="E1757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</row>
    <row r="1758" spans="1:18" s="1" customFormat="1" x14ac:dyDescent="0.25">
      <c r="A1758"/>
      <c r="B1758"/>
      <c r="C1758"/>
      <c r="D1758"/>
      <c r="E1758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</row>
    <row r="1759" spans="1:18" s="1" customFormat="1" x14ac:dyDescent="0.25">
      <c r="A1759"/>
      <c r="B1759"/>
      <c r="C1759"/>
      <c r="D1759"/>
      <c r="E1759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</row>
    <row r="1760" spans="1:18" s="1" customFormat="1" x14ac:dyDescent="0.25">
      <c r="A1760"/>
      <c r="B1760"/>
      <c r="C1760"/>
      <c r="D1760"/>
      <c r="E1760"/>
      <c r="F1760"/>
      <c r="G1760"/>
      <c r="H1760"/>
      <c r="I1760"/>
      <c r="J1760"/>
      <c r="K1760"/>
      <c r="L1760"/>
      <c r="M1760"/>
      <c r="N1760"/>
      <c r="O1760"/>
      <c r="P1760"/>
      <c r="Q1760"/>
      <c r="R1760"/>
    </row>
    <row r="1761" spans="1:18" s="1" customFormat="1" x14ac:dyDescent="0.25">
      <c r="A1761"/>
      <c r="B1761"/>
      <c r="C1761"/>
      <c r="D1761"/>
      <c r="E1761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</row>
    <row r="1762" spans="1:18" s="1" customFormat="1" x14ac:dyDescent="0.25">
      <c r="A1762"/>
      <c r="B1762"/>
      <c r="C1762"/>
      <c r="D1762"/>
      <c r="E1762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</row>
    <row r="1763" spans="1:18" s="1" customFormat="1" x14ac:dyDescent="0.25">
      <c r="A1763"/>
      <c r="B1763"/>
      <c r="C1763"/>
      <c r="D1763"/>
      <c r="E1763"/>
      <c r="F1763"/>
      <c r="G1763"/>
      <c r="H1763"/>
      <c r="I1763"/>
      <c r="J1763"/>
      <c r="K1763"/>
      <c r="L1763"/>
      <c r="M1763"/>
      <c r="N1763"/>
      <c r="O1763"/>
      <c r="P1763"/>
      <c r="Q1763"/>
      <c r="R1763"/>
    </row>
    <row r="1764" spans="1:18" s="1" customFormat="1" x14ac:dyDescent="0.25">
      <c r="A1764"/>
      <c r="B1764"/>
      <c r="C1764"/>
      <c r="D1764"/>
      <c r="E1764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</row>
    <row r="1765" spans="1:18" s="1" customFormat="1" x14ac:dyDescent="0.25">
      <c r="A1765"/>
      <c r="B1765"/>
      <c r="C1765"/>
      <c r="D1765"/>
      <c r="E1765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</row>
    <row r="1766" spans="1:18" s="1" customFormat="1" x14ac:dyDescent="0.25">
      <c r="A1766"/>
      <c r="B1766"/>
      <c r="C1766"/>
      <c r="D1766"/>
      <c r="E1766"/>
      <c r="F1766"/>
      <c r="G1766"/>
      <c r="H1766"/>
      <c r="I1766"/>
      <c r="J1766"/>
      <c r="K1766"/>
      <c r="L1766"/>
      <c r="M1766"/>
      <c r="N1766"/>
      <c r="O1766"/>
      <c r="P1766"/>
      <c r="Q1766"/>
      <c r="R1766"/>
    </row>
    <row r="1767" spans="1:18" s="1" customFormat="1" x14ac:dyDescent="0.25">
      <c r="A1767"/>
      <c r="B1767"/>
      <c r="C1767"/>
      <c r="D1767"/>
      <c r="E1767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</row>
    <row r="1768" spans="1:18" s="1" customFormat="1" x14ac:dyDescent="0.25">
      <c r="A1768"/>
      <c r="B1768"/>
      <c r="C1768"/>
      <c r="D1768"/>
      <c r="E1768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</row>
    <row r="1769" spans="1:18" s="1" customFormat="1" x14ac:dyDescent="0.25">
      <c r="A1769"/>
      <c r="B1769"/>
      <c r="C1769"/>
      <c r="D1769"/>
      <c r="E1769"/>
      <c r="F1769"/>
      <c r="G1769"/>
      <c r="H1769"/>
      <c r="I1769"/>
      <c r="J1769"/>
      <c r="K1769"/>
      <c r="L1769"/>
      <c r="M1769"/>
      <c r="N1769"/>
      <c r="O1769"/>
      <c r="P1769"/>
      <c r="Q1769"/>
      <c r="R1769"/>
    </row>
    <row r="1770" spans="1:18" s="1" customFormat="1" x14ac:dyDescent="0.25">
      <c r="A1770"/>
      <c r="B1770"/>
      <c r="C1770"/>
      <c r="D1770"/>
      <c r="E1770"/>
      <c r="F1770"/>
      <c r="G1770"/>
      <c r="H1770"/>
      <c r="I1770"/>
      <c r="J1770"/>
      <c r="K1770"/>
      <c r="L1770"/>
      <c r="M1770"/>
      <c r="N1770"/>
      <c r="O1770"/>
      <c r="P1770"/>
      <c r="Q1770"/>
      <c r="R1770"/>
    </row>
    <row r="1771" spans="1:18" s="1" customFormat="1" x14ac:dyDescent="0.25">
      <c r="A1771"/>
      <c r="B1771"/>
      <c r="C1771"/>
      <c r="D1771"/>
      <c r="E1771"/>
      <c r="F1771"/>
      <c r="G1771"/>
      <c r="H1771"/>
      <c r="I1771"/>
      <c r="J1771"/>
      <c r="K1771"/>
      <c r="L1771"/>
      <c r="M1771"/>
      <c r="N1771"/>
      <c r="O1771"/>
      <c r="P1771"/>
      <c r="Q1771"/>
      <c r="R1771"/>
    </row>
    <row r="1772" spans="1:18" s="1" customFormat="1" x14ac:dyDescent="0.25">
      <c r="A1772"/>
      <c r="B1772"/>
      <c r="C1772"/>
      <c r="D1772"/>
      <c r="E1772"/>
      <c r="F1772"/>
      <c r="G1772"/>
      <c r="H1772"/>
      <c r="I1772"/>
      <c r="J1772"/>
      <c r="K1772"/>
      <c r="L1772"/>
      <c r="M1772"/>
      <c r="N1772"/>
      <c r="O1772"/>
      <c r="P1772"/>
      <c r="Q1772"/>
      <c r="R1772"/>
    </row>
    <row r="1773" spans="1:18" s="1" customFormat="1" x14ac:dyDescent="0.25">
      <c r="A1773"/>
      <c r="B1773"/>
      <c r="C1773"/>
      <c r="D1773"/>
      <c r="E1773"/>
      <c r="F1773"/>
      <c r="G1773"/>
      <c r="H1773"/>
      <c r="I1773"/>
      <c r="J1773"/>
      <c r="K1773"/>
      <c r="L1773"/>
      <c r="M1773"/>
      <c r="N1773"/>
      <c r="O1773"/>
      <c r="P1773"/>
      <c r="Q1773"/>
      <c r="R1773"/>
    </row>
    <row r="1774" spans="1:18" s="1" customFormat="1" x14ac:dyDescent="0.25">
      <c r="A1774"/>
      <c r="B1774"/>
      <c r="C1774"/>
      <c r="D1774"/>
      <c r="E1774"/>
      <c r="F1774"/>
      <c r="G1774"/>
      <c r="H1774"/>
      <c r="I1774"/>
      <c r="J1774"/>
      <c r="K1774"/>
      <c r="L1774"/>
      <c r="M1774"/>
      <c r="N1774"/>
      <c r="O1774"/>
      <c r="P1774"/>
      <c r="Q1774"/>
      <c r="R1774"/>
    </row>
    <row r="1775" spans="1:18" s="1" customFormat="1" x14ac:dyDescent="0.25">
      <c r="A1775"/>
      <c r="B1775"/>
      <c r="C1775"/>
      <c r="D1775"/>
      <c r="E1775"/>
      <c r="F1775"/>
      <c r="G1775"/>
      <c r="H1775"/>
      <c r="I1775"/>
      <c r="J1775"/>
      <c r="K1775"/>
      <c r="L1775"/>
      <c r="M1775"/>
      <c r="N1775"/>
      <c r="O1775"/>
      <c r="P1775"/>
      <c r="Q1775"/>
      <c r="R1775"/>
    </row>
    <row r="1776" spans="1:18" s="1" customFormat="1" x14ac:dyDescent="0.25">
      <c r="A1776"/>
      <c r="B1776"/>
      <c r="C1776"/>
      <c r="D1776"/>
      <c r="E1776"/>
      <c r="F1776"/>
      <c r="G1776"/>
      <c r="H1776"/>
      <c r="I1776"/>
      <c r="J1776"/>
      <c r="K1776"/>
      <c r="L1776"/>
      <c r="M1776"/>
      <c r="N1776"/>
      <c r="O1776"/>
      <c r="P1776"/>
      <c r="Q1776"/>
      <c r="R1776"/>
    </row>
    <row r="1777" spans="1:18" s="1" customFormat="1" x14ac:dyDescent="0.25">
      <c r="A1777"/>
      <c r="B1777"/>
      <c r="C1777"/>
      <c r="D1777"/>
      <c r="E1777"/>
      <c r="F1777"/>
      <c r="G1777"/>
      <c r="H1777"/>
      <c r="I1777"/>
      <c r="J1777"/>
      <c r="K1777"/>
      <c r="L1777"/>
      <c r="M1777"/>
      <c r="N1777"/>
      <c r="O1777"/>
      <c r="P1777"/>
      <c r="Q1777"/>
      <c r="R1777"/>
    </row>
    <row r="1778" spans="1:18" s="1" customFormat="1" x14ac:dyDescent="0.25">
      <c r="A1778"/>
      <c r="B1778"/>
      <c r="C1778"/>
      <c r="D1778"/>
      <c r="E1778"/>
      <c r="F1778"/>
      <c r="G1778"/>
      <c r="H1778"/>
      <c r="I1778"/>
      <c r="J1778"/>
      <c r="K1778"/>
      <c r="L1778"/>
      <c r="M1778"/>
      <c r="N1778"/>
      <c r="O1778"/>
      <c r="P1778"/>
      <c r="Q1778"/>
      <c r="R1778"/>
    </row>
    <row r="1779" spans="1:18" s="1" customFormat="1" x14ac:dyDescent="0.25">
      <c r="A1779"/>
      <c r="B1779"/>
      <c r="C1779"/>
      <c r="D1779"/>
      <c r="E1779"/>
      <c r="F1779"/>
      <c r="G1779"/>
      <c r="H1779"/>
      <c r="I1779"/>
      <c r="J1779"/>
      <c r="K1779"/>
      <c r="L1779"/>
      <c r="M1779"/>
      <c r="N1779"/>
      <c r="O1779"/>
      <c r="P1779"/>
      <c r="Q1779"/>
      <c r="R1779"/>
    </row>
    <row r="1780" spans="1:18" s="1" customFormat="1" x14ac:dyDescent="0.25">
      <c r="A1780"/>
      <c r="B1780"/>
      <c r="C1780"/>
      <c r="D1780"/>
      <c r="E1780"/>
      <c r="F1780"/>
      <c r="G1780"/>
      <c r="H1780"/>
      <c r="I1780"/>
      <c r="J1780"/>
      <c r="K1780"/>
      <c r="L1780"/>
      <c r="M1780"/>
      <c r="N1780"/>
      <c r="O1780"/>
      <c r="P1780"/>
      <c r="Q1780"/>
      <c r="R1780"/>
    </row>
    <row r="1781" spans="1:18" s="1" customFormat="1" x14ac:dyDescent="0.25">
      <c r="A1781"/>
      <c r="B1781"/>
      <c r="C1781"/>
      <c r="D1781"/>
      <c r="E1781"/>
      <c r="F1781"/>
      <c r="G1781"/>
      <c r="H1781"/>
      <c r="I1781"/>
      <c r="J1781"/>
      <c r="K1781"/>
      <c r="L1781"/>
      <c r="M1781"/>
      <c r="N1781"/>
      <c r="O1781"/>
      <c r="P1781"/>
      <c r="Q1781"/>
      <c r="R1781"/>
    </row>
    <row r="1782" spans="1:18" s="1" customFormat="1" x14ac:dyDescent="0.25">
      <c r="A1782"/>
      <c r="B1782"/>
      <c r="C1782"/>
      <c r="D1782"/>
      <c r="E1782"/>
      <c r="F1782"/>
      <c r="G1782"/>
      <c r="H1782"/>
      <c r="I1782"/>
      <c r="J1782"/>
      <c r="K1782"/>
      <c r="L1782"/>
      <c r="M1782"/>
      <c r="N1782"/>
      <c r="O1782"/>
      <c r="P1782"/>
      <c r="Q1782"/>
      <c r="R1782"/>
    </row>
    <row r="1783" spans="1:18" s="1" customFormat="1" x14ac:dyDescent="0.25">
      <c r="A1783"/>
      <c r="B1783"/>
      <c r="C1783"/>
      <c r="D1783"/>
      <c r="E1783"/>
      <c r="F1783"/>
      <c r="G1783"/>
      <c r="H1783"/>
      <c r="I1783"/>
      <c r="J1783"/>
      <c r="K1783"/>
      <c r="L1783"/>
      <c r="M1783"/>
      <c r="N1783"/>
      <c r="O1783"/>
      <c r="P1783"/>
      <c r="Q1783"/>
      <c r="R1783"/>
    </row>
    <row r="1784" spans="1:18" s="1" customFormat="1" x14ac:dyDescent="0.25">
      <c r="A1784"/>
      <c r="B1784"/>
      <c r="C1784"/>
      <c r="D1784"/>
      <c r="E1784"/>
      <c r="F1784"/>
      <c r="G1784"/>
      <c r="H1784"/>
      <c r="I1784"/>
      <c r="J1784"/>
      <c r="K1784"/>
      <c r="L1784"/>
      <c r="M1784"/>
      <c r="N1784"/>
      <c r="O1784"/>
      <c r="P1784"/>
      <c r="Q1784"/>
      <c r="R1784"/>
    </row>
    <row r="1785" spans="1:18" s="1" customFormat="1" x14ac:dyDescent="0.25">
      <c r="A1785"/>
      <c r="B1785"/>
      <c r="C1785"/>
      <c r="D1785"/>
      <c r="E1785"/>
      <c r="F1785"/>
      <c r="G1785"/>
      <c r="H1785"/>
      <c r="I1785"/>
      <c r="J1785"/>
      <c r="K1785"/>
      <c r="L1785"/>
      <c r="M1785"/>
      <c r="N1785"/>
      <c r="O1785"/>
      <c r="P1785"/>
      <c r="Q1785"/>
      <c r="R1785"/>
    </row>
    <row r="1786" spans="1:18" s="1" customFormat="1" x14ac:dyDescent="0.25">
      <c r="A1786"/>
      <c r="B1786"/>
      <c r="C1786"/>
      <c r="D1786"/>
      <c r="E1786"/>
      <c r="F1786"/>
      <c r="G1786"/>
      <c r="H1786"/>
      <c r="I1786"/>
      <c r="J1786"/>
      <c r="K1786"/>
      <c r="L1786"/>
      <c r="M1786"/>
      <c r="N1786"/>
      <c r="O1786"/>
      <c r="P1786"/>
      <c r="Q1786"/>
      <c r="R1786"/>
    </row>
    <row r="1787" spans="1:18" s="1" customFormat="1" x14ac:dyDescent="0.25">
      <c r="A1787"/>
      <c r="B1787"/>
      <c r="C1787"/>
      <c r="D1787"/>
      <c r="E1787"/>
      <c r="F1787"/>
      <c r="G1787"/>
      <c r="H1787"/>
      <c r="I1787"/>
      <c r="J1787"/>
      <c r="K1787"/>
      <c r="L1787"/>
      <c r="M1787"/>
      <c r="N1787"/>
      <c r="O1787"/>
      <c r="P1787"/>
      <c r="Q1787"/>
      <c r="R1787"/>
    </row>
    <row r="1788" spans="1:18" s="1" customFormat="1" x14ac:dyDescent="0.25">
      <c r="A1788"/>
      <c r="B1788"/>
      <c r="C1788"/>
      <c r="D1788"/>
      <c r="E1788"/>
      <c r="F1788"/>
      <c r="G1788"/>
      <c r="H1788"/>
      <c r="I1788"/>
      <c r="J1788"/>
      <c r="K1788"/>
      <c r="L1788"/>
      <c r="M1788"/>
      <c r="N1788"/>
      <c r="O1788"/>
      <c r="P1788"/>
      <c r="Q1788"/>
      <c r="R1788"/>
    </row>
    <row r="1789" spans="1:18" s="1" customFormat="1" x14ac:dyDescent="0.25">
      <c r="A1789"/>
      <c r="B1789"/>
      <c r="C1789"/>
      <c r="D1789"/>
      <c r="E1789"/>
      <c r="F1789"/>
      <c r="G1789"/>
      <c r="H1789"/>
      <c r="I1789"/>
      <c r="J1789"/>
      <c r="K1789"/>
      <c r="L1789"/>
      <c r="M1789"/>
      <c r="N1789"/>
      <c r="O1789"/>
      <c r="P1789"/>
      <c r="Q1789"/>
      <c r="R1789"/>
    </row>
    <row r="1790" spans="1:18" s="1" customFormat="1" x14ac:dyDescent="0.25">
      <c r="A1790"/>
      <c r="B1790"/>
      <c r="C1790"/>
      <c r="D1790"/>
      <c r="E1790"/>
      <c r="F1790"/>
      <c r="G1790"/>
      <c r="H1790"/>
      <c r="I1790"/>
      <c r="J1790"/>
      <c r="K1790"/>
      <c r="L1790"/>
      <c r="M1790"/>
      <c r="N1790"/>
      <c r="O1790"/>
      <c r="P1790"/>
      <c r="Q1790"/>
      <c r="R1790"/>
    </row>
    <row r="1791" spans="1:18" s="1" customFormat="1" x14ac:dyDescent="0.25">
      <c r="A1791"/>
      <c r="B1791"/>
      <c r="C1791"/>
      <c r="D1791"/>
      <c r="E1791"/>
      <c r="F1791"/>
      <c r="G1791"/>
      <c r="H1791"/>
      <c r="I1791"/>
      <c r="J1791"/>
      <c r="K1791"/>
      <c r="L1791"/>
      <c r="M1791"/>
      <c r="N1791"/>
      <c r="O1791"/>
      <c r="P1791"/>
      <c r="Q1791"/>
      <c r="R1791"/>
    </row>
    <row r="1792" spans="1:18" s="1" customFormat="1" x14ac:dyDescent="0.25">
      <c r="A1792"/>
      <c r="B1792"/>
      <c r="C1792"/>
      <c r="D1792"/>
      <c r="E1792"/>
      <c r="F1792"/>
      <c r="G1792"/>
      <c r="H1792"/>
      <c r="I1792"/>
      <c r="J1792"/>
      <c r="K1792"/>
      <c r="L1792"/>
      <c r="M1792"/>
      <c r="N1792"/>
      <c r="O1792"/>
      <c r="P1792"/>
      <c r="Q1792"/>
      <c r="R1792"/>
    </row>
    <row r="1793" spans="1:18" s="1" customFormat="1" x14ac:dyDescent="0.25">
      <c r="A1793"/>
      <c r="B1793"/>
      <c r="C1793"/>
      <c r="D1793"/>
      <c r="E1793"/>
      <c r="F1793"/>
      <c r="G1793"/>
      <c r="H1793"/>
      <c r="I1793"/>
      <c r="J1793"/>
      <c r="K1793"/>
      <c r="L1793"/>
      <c r="M1793"/>
      <c r="N1793"/>
      <c r="O1793"/>
      <c r="P1793"/>
      <c r="Q1793"/>
      <c r="R1793"/>
    </row>
    <row r="1794" spans="1:18" s="1" customFormat="1" x14ac:dyDescent="0.25">
      <c r="A1794"/>
      <c r="B1794"/>
      <c r="C1794"/>
      <c r="D1794"/>
      <c r="E1794"/>
      <c r="F1794"/>
      <c r="G1794"/>
      <c r="H1794"/>
      <c r="I1794"/>
      <c r="J1794"/>
      <c r="K1794"/>
      <c r="L1794"/>
      <c r="M1794"/>
      <c r="N1794"/>
      <c r="O1794"/>
      <c r="P1794"/>
      <c r="Q1794"/>
      <c r="R1794"/>
    </row>
    <row r="1795" spans="1:18" s="1" customFormat="1" x14ac:dyDescent="0.25">
      <c r="A1795"/>
      <c r="B1795"/>
      <c r="C1795"/>
      <c r="D1795"/>
      <c r="E1795"/>
      <c r="F1795"/>
      <c r="G1795"/>
      <c r="H1795"/>
      <c r="I1795"/>
      <c r="J1795"/>
      <c r="K1795"/>
      <c r="L1795"/>
      <c r="M1795"/>
      <c r="N1795"/>
      <c r="O1795"/>
      <c r="P1795"/>
      <c r="Q1795"/>
      <c r="R1795"/>
    </row>
    <row r="1796" spans="1:18" s="1" customFormat="1" x14ac:dyDescent="0.25">
      <c r="A1796"/>
      <c r="B1796"/>
      <c r="C1796"/>
      <c r="D1796"/>
      <c r="E1796"/>
      <c r="F1796"/>
      <c r="G1796"/>
      <c r="H1796"/>
      <c r="I1796"/>
      <c r="J1796"/>
      <c r="K1796"/>
      <c r="L1796"/>
      <c r="M1796"/>
      <c r="N1796"/>
      <c r="O1796"/>
      <c r="P1796"/>
      <c r="Q1796"/>
      <c r="R1796"/>
    </row>
    <row r="1797" spans="1:18" s="1" customFormat="1" x14ac:dyDescent="0.25">
      <c r="A1797"/>
      <c r="B1797"/>
      <c r="C1797"/>
      <c r="D1797"/>
      <c r="E1797"/>
      <c r="F1797"/>
      <c r="G1797"/>
      <c r="H1797"/>
      <c r="I1797"/>
      <c r="J1797"/>
      <c r="K1797"/>
      <c r="L1797"/>
      <c r="M1797"/>
      <c r="N1797"/>
      <c r="O1797"/>
      <c r="P1797"/>
      <c r="Q1797"/>
      <c r="R1797"/>
    </row>
    <row r="1798" spans="1:18" s="1" customFormat="1" x14ac:dyDescent="0.25">
      <c r="A1798"/>
      <c r="B1798"/>
      <c r="C1798"/>
      <c r="D1798"/>
      <c r="E1798"/>
      <c r="F1798"/>
      <c r="G1798"/>
      <c r="H1798"/>
      <c r="I1798"/>
      <c r="J1798"/>
      <c r="K1798"/>
      <c r="L1798"/>
      <c r="M1798"/>
      <c r="N1798"/>
      <c r="O1798"/>
      <c r="P1798"/>
      <c r="Q1798"/>
      <c r="R1798"/>
    </row>
    <row r="1799" spans="1:18" s="1" customFormat="1" x14ac:dyDescent="0.25">
      <c r="A1799"/>
      <c r="B1799"/>
      <c r="C1799"/>
      <c r="D1799"/>
      <c r="E1799"/>
      <c r="F1799"/>
      <c r="G1799"/>
      <c r="H1799"/>
      <c r="I1799"/>
      <c r="J1799"/>
      <c r="K1799"/>
      <c r="L1799"/>
      <c r="M1799"/>
      <c r="N1799"/>
      <c r="O1799"/>
      <c r="P1799"/>
      <c r="Q1799"/>
      <c r="R1799"/>
    </row>
    <row r="1800" spans="1:18" s="1" customFormat="1" x14ac:dyDescent="0.25">
      <c r="A1800"/>
      <c r="B1800"/>
      <c r="C1800"/>
      <c r="D1800"/>
      <c r="E1800"/>
      <c r="F1800"/>
      <c r="G1800"/>
      <c r="H1800"/>
      <c r="I1800"/>
      <c r="J1800"/>
      <c r="K1800"/>
      <c r="L1800"/>
      <c r="M1800"/>
      <c r="N1800"/>
      <c r="O1800"/>
      <c r="P1800"/>
      <c r="Q1800"/>
      <c r="R1800"/>
    </row>
    <row r="1801" spans="1:18" s="1" customFormat="1" x14ac:dyDescent="0.25">
      <c r="A1801"/>
      <c r="B1801"/>
      <c r="C1801"/>
      <c r="D1801"/>
      <c r="E1801"/>
      <c r="F1801"/>
      <c r="G1801"/>
      <c r="H1801"/>
      <c r="I1801"/>
      <c r="J1801"/>
      <c r="K1801"/>
      <c r="L1801"/>
      <c r="M1801"/>
      <c r="N1801"/>
      <c r="O1801"/>
      <c r="P1801"/>
      <c r="Q1801"/>
      <c r="R1801"/>
    </row>
    <row r="1802" spans="1:18" s="1" customFormat="1" x14ac:dyDescent="0.25">
      <c r="A1802"/>
      <c r="B1802"/>
      <c r="C1802"/>
      <c r="D1802"/>
      <c r="E1802"/>
      <c r="F1802"/>
      <c r="G1802"/>
      <c r="H1802"/>
      <c r="I1802"/>
      <c r="J1802"/>
      <c r="K1802"/>
      <c r="L1802"/>
      <c r="M1802"/>
      <c r="N1802"/>
      <c r="O1802"/>
      <c r="P1802"/>
      <c r="Q1802"/>
      <c r="R1802"/>
    </row>
    <row r="1803" spans="1:18" s="1" customFormat="1" x14ac:dyDescent="0.25">
      <c r="A1803"/>
      <c r="B1803"/>
      <c r="C1803"/>
      <c r="D1803"/>
      <c r="E1803"/>
      <c r="F1803"/>
      <c r="G1803"/>
      <c r="H1803"/>
      <c r="I1803"/>
      <c r="J1803"/>
      <c r="K1803"/>
      <c r="L1803"/>
      <c r="M1803"/>
      <c r="N1803"/>
      <c r="O1803"/>
      <c r="P1803"/>
      <c r="Q1803"/>
      <c r="R1803"/>
    </row>
    <row r="1804" spans="1:18" s="1" customFormat="1" x14ac:dyDescent="0.25">
      <c r="A1804"/>
      <c r="B1804"/>
      <c r="C1804"/>
      <c r="D1804"/>
      <c r="E1804"/>
      <c r="F1804"/>
      <c r="G1804"/>
      <c r="H1804"/>
      <c r="I1804"/>
      <c r="J1804"/>
      <c r="K1804"/>
      <c r="L1804"/>
      <c r="M1804"/>
      <c r="N1804"/>
      <c r="O1804"/>
      <c r="P1804"/>
      <c r="Q1804"/>
      <c r="R1804"/>
    </row>
    <row r="1805" spans="1:18" s="1" customFormat="1" x14ac:dyDescent="0.25">
      <c r="A1805"/>
      <c r="B1805"/>
      <c r="C1805"/>
      <c r="D1805"/>
      <c r="E1805"/>
      <c r="F1805"/>
      <c r="G1805"/>
      <c r="H1805"/>
      <c r="I1805"/>
      <c r="J1805"/>
      <c r="K1805"/>
      <c r="L1805"/>
      <c r="M1805"/>
      <c r="N1805"/>
      <c r="O1805"/>
      <c r="P1805"/>
      <c r="Q1805"/>
      <c r="R1805"/>
    </row>
    <row r="1806" spans="1:18" s="1" customFormat="1" x14ac:dyDescent="0.25">
      <c r="A1806"/>
      <c r="B1806"/>
      <c r="C1806"/>
      <c r="D1806"/>
      <c r="E1806"/>
      <c r="F1806"/>
      <c r="G1806"/>
      <c r="H1806"/>
      <c r="I1806"/>
      <c r="J1806"/>
      <c r="K1806"/>
      <c r="L1806"/>
      <c r="M1806"/>
      <c r="N1806"/>
      <c r="O1806"/>
      <c r="P1806"/>
      <c r="Q1806"/>
      <c r="R1806"/>
    </row>
    <row r="1807" spans="1:18" s="1" customFormat="1" x14ac:dyDescent="0.25">
      <c r="A1807"/>
      <c r="B1807"/>
      <c r="C1807"/>
      <c r="D1807"/>
      <c r="E1807"/>
      <c r="F1807"/>
      <c r="G1807"/>
      <c r="H1807"/>
      <c r="I1807"/>
      <c r="J1807"/>
      <c r="K1807"/>
      <c r="L1807"/>
      <c r="M1807"/>
      <c r="N1807"/>
      <c r="O1807"/>
      <c r="P1807"/>
      <c r="Q1807"/>
      <c r="R1807"/>
    </row>
    <row r="1808" spans="1:18" s="1" customFormat="1" x14ac:dyDescent="0.25">
      <c r="A1808"/>
      <c r="B1808"/>
      <c r="C1808"/>
      <c r="D1808"/>
      <c r="E1808"/>
      <c r="F1808"/>
      <c r="G1808"/>
      <c r="H1808"/>
      <c r="I1808"/>
      <c r="J1808"/>
      <c r="K1808"/>
      <c r="L1808"/>
      <c r="M1808"/>
      <c r="N1808"/>
      <c r="O1808"/>
      <c r="P1808"/>
      <c r="Q1808"/>
      <c r="R1808"/>
    </row>
    <row r="1809" spans="1:18" s="1" customFormat="1" x14ac:dyDescent="0.25">
      <c r="A1809"/>
      <c r="B1809"/>
      <c r="C1809"/>
      <c r="D1809"/>
      <c r="E1809"/>
      <c r="F1809"/>
      <c r="G1809"/>
      <c r="H1809"/>
      <c r="I1809"/>
      <c r="J1809"/>
      <c r="K1809"/>
      <c r="L1809"/>
      <c r="M1809"/>
      <c r="N1809"/>
      <c r="O1809"/>
      <c r="P1809"/>
      <c r="Q1809"/>
      <c r="R1809"/>
    </row>
    <row r="1810" spans="1:18" s="1" customFormat="1" x14ac:dyDescent="0.25">
      <c r="A1810"/>
      <c r="B1810"/>
      <c r="C1810"/>
      <c r="D1810"/>
      <c r="E1810"/>
      <c r="F1810"/>
      <c r="G1810"/>
      <c r="H1810"/>
      <c r="I1810"/>
      <c r="J1810"/>
      <c r="K1810"/>
      <c r="L1810"/>
      <c r="M1810"/>
      <c r="N1810"/>
      <c r="O1810"/>
      <c r="P1810"/>
      <c r="Q1810"/>
      <c r="R1810"/>
    </row>
    <row r="1811" spans="1:18" s="1" customFormat="1" x14ac:dyDescent="0.25">
      <c r="A1811"/>
      <c r="B1811"/>
      <c r="C1811"/>
      <c r="D1811"/>
      <c r="E1811"/>
      <c r="F1811"/>
      <c r="G1811"/>
      <c r="H1811"/>
      <c r="I1811"/>
      <c r="J1811"/>
      <c r="K1811"/>
      <c r="L1811"/>
      <c r="M1811"/>
      <c r="N1811"/>
      <c r="O1811"/>
      <c r="P1811"/>
      <c r="Q1811"/>
      <c r="R1811"/>
    </row>
    <row r="1812" spans="1:18" s="1" customFormat="1" x14ac:dyDescent="0.25">
      <c r="A1812"/>
      <c r="B1812"/>
      <c r="C1812"/>
      <c r="D1812"/>
      <c r="E1812"/>
      <c r="F1812"/>
      <c r="G1812"/>
      <c r="H1812"/>
      <c r="I1812"/>
      <c r="J1812"/>
      <c r="K1812"/>
      <c r="L1812"/>
      <c r="M1812"/>
      <c r="N1812"/>
      <c r="O1812"/>
      <c r="P1812"/>
      <c r="Q1812"/>
      <c r="R1812"/>
    </row>
    <row r="1813" spans="1:18" s="1" customFormat="1" x14ac:dyDescent="0.25">
      <c r="A1813"/>
      <c r="B1813"/>
      <c r="C1813"/>
      <c r="D1813"/>
      <c r="E1813"/>
      <c r="F1813"/>
      <c r="G1813"/>
      <c r="H1813"/>
      <c r="I1813"/>
      <c r="J1813"/>
      <c r="K1813"/>
      <c r="L1813"/>
      <c r="M1813"/>
      <c r="N1813"/>
      <c r="O1813"/>
      <c r="P1813"/>
      <c r="Q1813"/>
      <c r="R1813"/>
    </row>
    <row r="1814" spans="1:18" s="1" customFormat="1" x14ac:dyDescent="0.25">
      <c r="A1814"/>
      <c r="B1814"/>
      <c r="C1814"/>
      <c r="D1814"/>
      <c r="E1814"/>
      <c r="F1814"/>
      <c r="G1814"/>
      <c r="H1814"/>
      <c r="I1814"/>
      <c r="J1814"/>
      <c r="K1814"/>
      <c r="L1814"/>
      <c r="M1814"/>
      <c r="N1814"/>
      <c r="O1814"/>
      <c r="P1814"/>
      <c r="Q1814"/>
      <c r="R1814"/>
    </row>
    <row r="1815" spans="1:18" s="1" customFormat="1" x14ac:dyDescent="0.25">
      <c r="A1815"/>
      <c r="B1815"/>
      <c r="C1815"/>
      <c r="D1815"/>
      <c r="E1815"/>
      <c r="F1815"/>
      <c r="G1815"/>
      <c r="H1815"/>
      <c r="I1815"/>
      <c r="J1815"/>
      <c r="K1815"/>
      <c r="L1815"/>
      <c r="M1815"/>
      <c r="N1815"/>
      <c r="O1815"/>
      <c r="P1815"/>
      <c r="Q1815"/>
      <c r="R1815"/>
    </row>
    <row r="1816" spans="1:18" s="1" customFormat="1" x14ac:dyDescent="0.25">
      <c r="A1816"/>
      <c r="B1816"/>
      <c r="C1816"/>
      <c r="D1816"/>
      <c r="E1816"/>
      <c r="F1816"/>
      <c r="G1816"/>
      <c r="H1816"/>
      <c r="I1816"/>
      <c r="J1816"/>
      <c r="K1816"/>
      <c r="L1816"/>
      <c r="M1816"/>
      <c r="N1816"/>
      <c r="O1816"/>
      <c r="P1816"/>
      <c r="Q1816"/>
      <c r="R1816"/>
    </row>
    <row r="1817" spans="1:18" s="1" customFormat="1" x14ac:dyDescent="0.25">
      <c r="A1817"/>
      <c r="B1817"/>
      <c r="C1817"/>
      <c r="D1817"/>
      <c r="E1817"/>
      <c r="F1817"/>
      <c r="G1817"/>
      <c r="H1817"/>
      <c r="I1817"/>
      <c r="J1817"/>
      <c r="K1817"/>
      <c r="L1817"/>
      <c r="M1817"/>
      <c r="N1817"/>
      <c r="O1817"/>
      <c r="P1817"/>
      <c r="Q1817"/>
      <c r="R1817"/>
    </row>
    <row r="1818" spans="1:18" s="1" customFormat="1" x14ac:dyDescent="0.25">
      <c r="A1818"/>
      <c r="B1818"/>
      <c r="C1818"/>
      <c r="D1818"/>
      <c r="E1818"/>
      <c r="F1818"/>
      <c r="G1818"/>
      <c r="H1818"/>
      <c r="I1818"/>
      <c r="J1818"/>
      <c r="K1818"/>
      <c r="L1818"/>
      <c r="M1818"/>
      <c r="N1818"/>
      <c r="O1818"/>
      <c r="P1818"/>
      <c r="Q1818"/>
      <c r="R1818"/>
    </row>
    <row r="1819" spans="1:18" s="1" customFormat="1" x14ac:dyDescent="0.25">
      <c r="A1819"/>
      <c r="B1819"/>
      <c r="C1819"/>
      <c r="D1819"/>
      <c r="E1819"/>
      <c r="F1819"/>
      <c r="G1819"/>
      <c r="H1819"/>
      <c r="I1819"/>
      <c r="J1819"/>
      <c r="K1819"/>
      <c r="L1819"/>
      <c r="M1819"/>
      <c r="N1819"/>
      <c r="O1819"/>
      <c r="P1819"/>
      <c r="Q1819"/>
      <c r="R1819"/>
    </row>
    <row r="1820" spans="1:18" s="1" customFormat="1" x14ac:dyDescent="0.25">
      <c r="A1820"/>
      <c r="B1820"/>
      <c r="C1820"/>
      <c r="D1820"/>
      <c r="E1820"/>
      <c r="F1820"/>
      <c r="G1820"/>
      <c r="H1820"/>
      <c r="I1820"/>
      <c r="J1820"/>
      <c r="K1820"/>
      <c r="L1820"/>
      <c r="M1820"/>
      <c r="N1820"/>
      <c r="O1820"/>
      <c r="P1820"/>
      <c r="Q1820"/>
      <c r="R1820"/>
    </row>
    <row r="1821" spans="1:18" s="1" customFormat="1" x14ac:dyDescent="0.25">
      <c r="A1821"/>
      <c r="B1821"/>
      <c r="C1821"/>
      <c r="D1821"/>
      <c r="E1821"/>
      <c r="F1821"/>
      <c r="G1821"/>
      <c r="H1821"/>
      <c r="I1821"/>
      <c r="J1821"/>
      <c r="K1821"/>
      <c r="L1821"/>
      <c r="M1821"/>
      <c r="N1821"/>
      <c r="O1821"/>
      <c r="P1821"/>
      <c r="Q1821"/>
      <c r="R1821"/>
    </row>
    <row r="1822" spans="1:18" s="1" customFormat="1" x14ac:dyDescent="0.25">
      <c r="A1822"/>
      <c r="B1822"/>
      <c r="C1822"/>
      <c r="D1822"/>
      <c r="E1822"/>
      <c r="F1822"/>
      <c r="G1822"/>
      <c r="H1822"/>
      <c r="I1822"/>
      <c r="J1822"/>
      <c r="K1822"/>
      <c r="L1822"/>
      <c r="M1822"/>
      <c r="N1822"/>
      <c r="O1822"/>
      <c r="P1822"/>
      <c r="Q1822"/>
      <c r="R1822"/>
    </row>
    <row r="1823" spans="1:18" s="1" customFormat="1" x14ac:dyDescent="0.25">
      <c r="A1823"/>
      <c r="B1823"/>
      <c r="C1823"/>
      <c r="D1823"/>
      <c r="E1823"/>
      <c r="F1823"/>
      <c r="G1823"/>
      <c r="H1823"/>
      <c r="I1823"/>
      <c r="J1823"/>
      <c r="K1823"/>
      <c r="L1823"/>
      <c r="M1823"/>
      <c r="N1823"/>
      <c r="O1823"/>
      <c r="P1823"/>
      <c r="Q1823"/>
      <c r="R1823"/>
    </row>
    <row r="1824" spans="1:18" s="1" customFormat="1" x14ac:dyDescent="0.25">
      <c r="A1824"/>
      <c r="B1824"/>
      <c r="C1824"/>
      <c r="D1824"/>
      <c r="E1824"/>
      <c r="F1824"/>
      <c r="G1824"/>
      <c r="H1824"/>
      <c r="I1824"/>
      <c r="J1824"/>
      <c r="K1824"/>
      <c r="L1824"/>
      <c r="M1824"/>
      <c r="N1824"/>
      <c r="O1824"/>
      <c r="P1824"/>
      <c r="Q1824"/>
      <c r="R1824"/>
    </row>
    <row r="1825" spans="1:18" s="1" customFormat="1" x14ac:dyDescent="0.25">
      <c r="A1825"/>
      <c r="B1825"/>
      <c r="C1825"/>
      <c r="D1825"/>
      <c r="E1825"/>
      <c r="F1825"/>
      <c r="G1825"/>
      <c r="H1825"/>
      <c r="I1825"/>
      <c r="J1825"/>
      <c r="K1825"/>
      <c r="L1825"/>
      <c r="M1825"/>
      <c r="N1825"/>
      <c r="O1825"/>
      <c r="P1825"/>
      <c r="Q1825"/>
      <c r="R1825"/>
    </row>
    <row r="1826" spans="1:18" s="1" customFormat="1" x14ac:dyDescent="0.25">
      <c r="A1826"/>
      <c r="B1826"/>
      <c r="C1826"/>
      <c r="D1826"/>
      <c r="E1826"/>
      <c r="F1826"/>
      <c r="G1826"/>
      <c r="H1826"/>
      <c r="I1826"/>
      <c r="J1826"/>
      <c r="K1826"/>
      <c r="L1826"/>
      <c r="M1826"/>
      <c r="N1826"/>
      <c r="O1826"/>
      <c r="P1826"/>
      <c r="Q1826"/>
      <c r="R1826"/>
    </row>
    <row r="1827" spans="1:18" s="1" customFormat="1" x14ac:dyDescent="0.25">
      <c r="A1827"/>
      <c r="B1827"/>
      <c r="C1827"/>
      <c r="D1827"/>
      <c r="E1827"/>
      <c r="F1827"/>
      <c r="G1827"/>
      <c r="H1827"/>
      <c r="I1827"/>
      <c r="J1827"/>
      <c r="K1827"/>
      <c r="L1827"/>
      <c r="M1827"/>
      <c r="N1827"/>
      <c r="O1827"/>
      <c r="P1827"/>
      <c r="Q1827"/>
      <c r="R1827"/>
    </row>
    <row r="1828" spans="1:18" s="1" customFormat="1" x14ac:dyDescent="0.25">
      <c r="A1828"/>
      <c r="B1828"/>
      <c r="C1828"/>
      <c r="D1828"/>
      <c r="E1828"/>
      <c r="F1828"/>
      <c r="G1828"/>
      <c r="H1828"/>
      <c r="I1828"/>
      <c r="J1828"/>
      <c r="K1828"/>
      <c r="L1828"/>
      <c r="M1828"/>
      <c r="N1828"/>
      <c r="O1828"/>
      <c r="P1828"/>
      <c r="Q1828"/>
      <c r="R1828"/>
    </row>
    <row r="1829" spans="1:18" s="1" customFormat="1" x14ac:dyDescent="0.25">
      <c r="A1829"/>
      <c r="B1829"/>
      <c r="C1829"/>
      <c r="D1829"/>
      <c r="E1829"/>
      <c r="F1829"/>
      <c r="G1829"/>
      <c r="H1829"/>
      <c r="I1829"/>
      <c r="J1829"/>
      <c r="K1829"/>
      <c r="L1829"/>
      <c r="M1829"/>
      <c r="N1829"/>
      <c r="O1829"/>
      <c r="P1829"/>
      <c r="Q1829"/>
      <c r="R1829"/>
    </row>
    <row r="1830" spans="1:18" s="1" customFormat="1" x14ac:dyDescent="0.25">
      <c r="A1830"/>
      <c r="B1830"/>
      <c r="C1830"/>
      <c r="D1830"/>
      <c r="E1830"/>
      <c r="F1830"/>
      <c r="G1830"/>
      <c r="H1830"/>
      <c r="I1830"/>
      <c r="J1830"/>
      <c r="K1830"/>
      <c r="L1830"/>
      <c r="M1830"/>
      <c r="N1830"/>
      <c r="O1830"/>
      <c r="P1830"/>
      <c r="Q1830"/>
      <c r="R1830"/>
    </row>
    <row r="1831" spans="1:18" s="1" customFormat="1" x14ac:dyDescent="0.25">
      <c r="A1831"/>
      <c r="B1831"/>
      <c r="C1831"/>
      <c r="D1831"/>
      <c r="E1831"/>
      <c r="F1831"/>
      <c r="G1831"/>
      <c r="H1831"/>
      <c r="I1831"/>
      <c r="J1831"/>
      <c r="K1831"/>
      <c r="L1831"/>
      <c r="M1831"/>
      <c r="N1831"/>
      <c r="O1831"/>
      <c r="P1831"/>
      <c r="Q1831"/>
      <c r="R1831"/>
    </row>
    <row r="1832" spans="1:18" s="1" customFormat="1" x14ac:dyDescent="0.25">
      <c r="A1832"/>
      <c r="B1832"/>
      <c r="C1832"/>
      <c r="D1832"/>
      <c r="E1832"/>
      <c r="F1832"/>
      <c r="G1832"/>
      <c r="H1832"/>
      <c r="I1832"/>
      <c r="J1832"/>
      <c r="K1832"/>
      <c r="L1832"/>
      <c r="M1832"/>
      <c r="N1832"/>
      <c r="O1832"/>
      <c r="P1832"/>
      <c r="Q1832"/>
      <c r="R1832"/>
    </row>
    <row r="1833" spans="1:18" s="1" customFormat="1" x14ac:dyDescent="0.25">
      <c r="A1833"/>
      <c r="B1833"/>
      <c r="C1833"/>
      <c r="D1833"/>
      <c r="E1833"/>
      <c r="F1833"/>
      <c r="G1833"/>
      <c r="H1833"/>
      <c r="I1833"/>
      <c r="J1833"/>
      <c r="K1833"/>
      <c r="L1833"/>
      <c r="M1833"/>
      <c r="N1833"/>
      <c r="O1833"/>
      <c r="P1833"/>
      <c r="Q1833"/>
      <c r="R1833"/>
    </row>
    <row r="1834" spans="1:18" s="1" customFormat="1" x14ac:dyDescent="0.25">
      <c r="A1834"/>
      <c r="B1834"/>
      <c r="C1834"/>
      <c r="D1834"/>
      <c r="E1834"/>
      <c r="F1834"/>
      <c r="G1834"/>
      <c r="H1834"/>
      <c r="I1834"/>
      <c r="J1834"/>
      <c r="K1834"/>
      <c r="L1834"/>
      <c r="M1834"/>
      <c r="N1834"/>
      <c r="O1834"/>
      <c r="P1834"/>
      <c r="Q1834"/>
      <c r="R1834"/>
    </row>
    <row r="1835" spans="1:18" s="1" customFormat="1" x14ac:dyDescent="0.25">
      <c r="A1835"/>
      <c r="B1835"/>
      <c r="C1835"/>
      <c r="D1835"/>
      <c r="E1835"/>
      <c r="F1835"/>
      <c r="G1835"/>
      <c r="H1835"/>
      <c r="I1835"/>
      <c r="J1835"/>
      <c r="K1835"/>
      <c r="L1835"/>
      <c r="M1835"/>
      <c r="N1835"/>
      <c r="O1835"/>
      <c r="P1835"/>
      <c r="Q1835"/>
      <c r="R1835"/>
    </row>
    <row r="1836" spans="1:18" s="1" customFormat="1" x14ac:dyDescent="0.25">
      <c r="A1836"/>
      <c r="B1836"/>
      <c r="C1836"/>
      <c r="D1836"/>
      <c r="E1836"/>
      <c r="F1836"/>
      <c r="G1836"/>
      <c r="H1836"/>
      <c r="I1836"/>
      <c r="J1836"/>
      <c r="K1836"/>
      <c r="L1836"/>
      <c r="M1836"/>
      <c r="N1836"/>
      <c r="O1836"/>
      <c r="P1836"/>
      <c r="Q1836"/>
      <c r="R1836"/>
    </row>
    <row r="1837" spans="1:18" s="1" customFormat="1" x14ac:dyDescent="0.25">
      <c r="A1837"/>
      <c r="B1837"/>
      <c r="C1837"/>
      <c r="D1837"/>
      <c r="E1837"/>
      <c r="F1837"/>
      <c r="G1837"/>
      <c r="H1837"/>
      <c r="I1837"/>
      <c r="J1837"/>
      <c r="K1837"/>
      <c r="L1837"/>
      <c r="M1837"/>
      <c r="N1837"/>
      <c r="O1837"/>
      <c r="P1837"/>
      <c r="Q1837"/>
      <c r="R1837"/>
    </row>
    <row r="1838" spans="1:18" s="1" customFormat="1" x14ac:dyDescent="0.25">
      <c r="A1838"/>
      <c r="B1838"/>
      <c r="C1838"/>
      <c r="D1838"/>
      <c r="E1838"/>
      <c r="F1838"/>
      <c r="G1838"/>
      <c r="H1838"/>
      <c r="I1838"/>
      <c r="J1838"/>
      <c r="K1838"/>
      <c r="L1838"/>
      <c r="M1838"/>
      <c r="N1838"/>
      <c r="O1838"/>
      <c r="P1838"/>
      <c r="Q1838"/>
      <c r="R1838"/>
    </row>
    <row r="1839" spans="1:18" s="1" customFormat="1" x14ac:dyDescent="0.25">
      <c r="A1839"/>
      <c r="B1839"/>
      <c r="C1839"/>
      <c r="D1839"/>
      <c r="E1839"/>
      <c r="F1839"/>
      <c r="G1839"/>
      <c r="H1839"/>
      <c r="I1839"/>
      <c r="J1839"/>
      <c r="K1839"/>
      <c r="L1839"/>
      <c r="M1839"/>
      <c r="N1839"/>
      <c r="O1839"/>
      <c r="P1839"/>
      <c r="Q1839"/>
      <c r="R1839"/>
    </row>
    <row r="1840" spans="1:18" s="1" customFormat="1" x14ac:dyDescent="0.25">
      <c r="A1840"/>
      <c r="B1840"/>
      <c r="C1840"/>
      <c r="D1840"/>
      <c r="E1840"/>
      <c r="F1840"/>
      <c r="G1840"/>
      <c r="H1840"/>
      <c r="I1840"/>
      <c r="J1840"/>
      <c r="K1840"/>
      <c r="L1840"/>
      <c r="M1840"/>
      <c r="N1840"/>
      <c r="O1840"/>
      <c r="P1840"/>
      <c r="Q1840"/>
      <c r="R1840"/>
    </row>
    <row r="1841" spans="1:18" s="1" customFormat="1" x14ac:dyDescent="0.25">
      <c r="A1841"/>
      <c r="B1841"/>
      <c r="C1841"/>
      <c r="D1841"/>
      <c r="E1841"/>
      <c r="F1841"/>
      <c r="G1841"/>
      <c r="H1841"/>
      <c r="I1841"/>
      <c r="J1841"/>
      <c r="K1841"/>
      <c r="L1841"/>
      <c r="M1841"/>
      <c r="N1841"/>
      <c r="O1841"/>
      <c r="P1841"/>
      <c r="Q1841"/>
      <c r="R1841"/>
    </row>
    <row r="1842" spans="1:18" s="1" customFormat="1" x14ac:dyDescent="0.25">
      <c r="A1842"/>
      <c r="B1842"/>
      <c r="C1842"/>
      <c r="D1842"/>
      <c r="E1842"/>
      <c r="F1842"/>
      <c r="G1842"/>
      <c r="H1842"/>
      <c r="I1842"/>
      <c r="J1842"/>
      <c r="K1842"/>
      <c r="L1842"/>
      <c r="M1842"/>
      <c r="N1842"/>
      <c r="O1842"/>
      <c r="P1842"/>
      <c r="Q1842"/>
      <c r="R1842"/>
    </row>
    <row r="1843" spans="1:18" s="1" customFormat="1" x14ac:dyDescent="0.25">
      <c r="A1843"/>
      <c r="B1843"/>
      <c r="C1843"/>
      <c r="D1843"/>
      <c r="E1843"/>
      <c r="F1843"/>
      <c r="G1843"/>
      <c r="H1843"/>
      <c r="I1843"/>
      <c r="J1843"/>
      <c r="K1843"/>
      <c r="L1843"/>
      <c r="M1843"/>
      <c r="N1843"/>
      <c r="O1843"/>
      <c r="P1843"/>
      <c r="Q1843"/>
      <c r="R1843"/>
    </row>
    <row r="1844" spans="1:18" s="1" customFormat="1" x14ac:dyDescent="0.25">
      <c r="A1844"/>
      <c r="B1844"/>
      <c r="C1844"/>
      <c r="D1844"/>
      <c r="E1844"/>
      <c r="F1844"/>
      <c r="G1844"/>
      <c r="H1844"/>
      <c r="I1844"/>
      <c r="J1844"/>
      <c r="K1844"/>
      <c r="L1844"/>
      <c r="M1844"/>
      <c r="N1844"/>
      <c r="O1844"/>
      <c r="P1844"/>
      <c r="Q1844"/>
      <c r="R1844"/>
    </row>
    <row r="1845" spans="1:18" s="1" customFormat="1" x14ac:dyDescent="0.25">
      <c r="A1845"/>
      <c r="B1845"/>
      <c r="C1845"/>
      <c r="D1845"/>
      <c r="E1845"/>
      <c r="F1845"/>
      <c r="G1845"/>
      <c r="H1845"/>
      <c r="I1845"/>
      <c r="J1845"/>
      <c r="K1845"/>
      <c r="L1845"/>
      <c r="M1845"/>
      <c r="N1845"/>
      <c r="O1845"/>
      <c r="P1845"/>
      <c r="Q1845"/>
      <c r="R1845"/>
    </row>
    <row r="1846" spans="1:18" s="1" customFormat="1" x14ac:dyDescent="0.25">
      <c r="A1846"/>
      <c r="B1846"/>
      <c r="C1846"/>
      <c r="D1846"/>
      <c r="E1846"/>
      <c r="F1846"/>
      <c r="G1846"/>
      <c r="H1846"/>
      <c r="I1846"/>
      <c r="J1846"/>
      <c r="K1846"/>
      <c r="L1846"/>
      <c r="M1846"/>
      <c r="N1846"/>
      <c r="O1846"/>
      <c r="P1846"/>
      <c r="Q1846"/>
      <c r="R1846"/>
    </row>
    <row r="1847" spans="1:18" s="1" customFormat="1" x14ac:dyDescent="0.25">
      <c r="A1847"/>
      <c r="B1847"/>
      <c r="C1847"/>
      <c r="D1847"/>
      <c r="E1847"/>
      <c r="F1847"/>
      <c r="G1847"/>
      <c r="H1847"/>
      <c r="I1847"/>
      <c r="J1847"/>
      <c r="K1847"/>
      <c r="L1847"/>
      <c r="M1847"/>
      <c r="N1847"/>
      <c r="O1847"/>
      <c r="P1847"/>
      <c r="Q1847"/>
      <c r="R1847"/>
    </row>
    <row r="1848" spans="1:18" s="1" customFormat="1" x14ac:dyDescent="0.25">
      <c r="A1848"/>
      <c r="B1848"/>
      <c r="C1848"/>
      <c r="D1848"/>
      <c r="E1848"/>
      <c r="F1848"/>
      <c r="G1848"/>
      <c r="H1848"/>
      <c r="I1848"/>
      <c r="J1848"/>
      <c r="K1848"/>
      <c r="L1848"/>
      <c r="M1848"/>
      <c r="N1848"/>
      <c r="O1848"/>
      <c r="P1848"/>
      <c r="Q1848"/>
      <c r="R1848"/>
    </row>
    <row r="1849" spans="1:18" s="1" customFormat="1" x14ac:dyDescent="0.25">
      <c r="A1849"/>
      <c r="B1849"/>
      <c r="C1849"/>
      <c r="D1849"/>
      <c r="E1849"/>
      <c r="F1849"/>
      <c r="G1849"/>
      <c r="H1849"/>
      <c r="I1849"/>
      <c r="J1849"/>
      <c r="K1849"/>
      <c r="L1849"/>
      <c r="M1849"/>
      <c r="N1849"/>
      <c r="O1849"/>
      <c r="P1849"/>
      <c r="Q1849"/>
      <c r="R1849"/>
    </row>
    <row r="1850" spans="1:18" s="1" customFormat="1" x14ac:dyDescent="0.25">
      <c r="A1850"/>
      <c r="B1850"/>
      <c r="C1850"/>
      <c r="D1850"/>
      <c r="E1850"/>
      <c r="F1850"/>
      <c r="G1850"/>
      <c r="H1850"/>
      <c r="I1850"/>
      <c r="J1850"/>
      <c r="K1850"/>
      <c r="L1850"/>
      <c r="M1850"/>
      <c r="N1850"/>
      <c r="O1850"/>
      <c r="P1850"/>
      <c r="Q1850"/>
      <c r="R1850"/>
    </row>
    <row r="1851" spans="1:18" s="1" customFormat="1" x14ac:dyDescent="0.25">
      <c r="A1851"/>
      <c r="B1851"/>
      <c r="C1851"/>
      <c r="D1851"/>
      <c r="E1851"/>
      <c r="F1851"/>
      <c r="G1851"/>
      <c r="H1851"/>
      <c r="I1851"/>
      <c r="J1851"/>
      <c r="K1851"/>
      <c r="L1851"/>
      <c r="M1851"/>
      <c r="N1851"/>
      <c r="O1851"/>
      <c r="P1851"/>
      <c r="Q1851"/>
      <c r="R1851"/>
    </row>
    <row r="1852" spans="1:18" s="1" customFormat="1" x14ac:dyDescent="0.25">
      <c r="A1852"/>
      <c r="B1852"/>
      <c r="C1852"/>
      <c r="D1852"/>
      <c r="E1852"/>
      <c r="F1852"/>
      <c r="G1852"/>
      <c r="H1852"/>
      <c r="I1852"/>
      <c r="J1852"/>
      <c r="K1852"/>
      <c r="L1852"/>
      <c r="M1852"/>
      <c r="N1852"/>
      <c r="O1852"/>
      <c r="P1852"/>
      <c r="Q1852"/>
      <c r="R1852"/>
    </row>
    <row r="1853" spans="1:18" s="1" customFormat="1" x14ac:dyDescent="0.25">
      <c r="A1853"/>
      <c r="B1853"/>
      <c r="C1853"/>
      <c r="D1853"/>
      <c r="E1853"/>
      <c r="F1853"/>
      <c r="G1853"/>
      <c r="H1853"/>
      <c r="I1853"/>
      <c r="J1853"/>
      <c r="K1853"/>
      <c r="L1853"/>
      <c r="M1853"/>
      <c r="N1853"/>
      <c r="O1853"/>
      <c r="P1853"/>
      <c r="Q1853"/>
      <c r="R1853"/>
    </row>
    <row r="1854" spans="1:18" s="1" customFormat="1" x14ac:dyDescent="0.25">
      <c r="A1854"/>
      <c r="B1854"/>
      <c r="C1854"/>
      <c r="D1854"/>
      <c r="E1854"/>
      <c r="F1854"/>
      <c r="G1854"/>
      <c r="H1854"/>
      <c r="I1854"/>
      <c r="J1854"/>
      <c r="K1854"/>
      <c r="L1854"/>
      <c r="M1854"/>
      <c r="N1854"/>
      <c r="O1854"/>
      <c r="P1854"/>
      <c r="Q1854"/>
      <c r="R1854"/>
    </row>
    <row r="1855" spans="1:18" s="1" customFormat="1" x14ac:dyDescent="0.25">
      <c r="A1855"/>
      <c r="B1855"/>
      <c r="C1855"/>
      <c r="D1855"/>
      <c r="E1855"/>
      <c r="F1855"/>
      <c r="G1855"/>
      <c r="H1855"/>
      <c r="I1855"/>
      <c r="J1855"/>
      <c r="K1855"/>
      <c r="L1855"/>
      <c r="M1855"/>
      <c r="N1855"/>
      <c r="O1855"/>
      <c r="P1855"/>
      <c r="Q1855"/>
      <c r="R1855"/>
    </row>
    <row r="1856" spans="1:18" s="1" customFormat="1" x14ac:dyDescent="0.25">
      <c r="A1856"/>
      <c r="B1856"/>
      <c r="C1856"/>
      <c r="D1856"/>
      <c r="E1856"/>
      <c r="F1856"/>
      <c r="G1856"/>
      <c r="H1856"/>
      <c r="I1856"/>
      <c r="J1856"/>
      <c r="K1856"/>
      <c r="L1856"/>
      <c r="M1856"/>
      <c r="N1856"/>
      <c r="O1856"/>
      <c r="P1856"/>
      <c r="Q1856"/>
      <c r="R1856"/>
    </row>
    <row r="1857" spans="1:18" s="1" customFormat="1" x14ac:dyDescent="0.25">
      <c r="A1857"/>
      <c r="B1857"/>
      <c r="C1857"/>
      <c r="D1857"/>
      <c r="E1857"/>
      <c r="F1857"/>
      <c r="G1857"/>
      <c r="H1857"/>
      <c r="I1857"/>
      <c r="J1857"/>
      <c r="K1857"/>
      <c r="L1857"/>
      <c r="M1857"/>
      <c r="N1857"/>
      <c r="O1857"/>
      <c r="P1857"/>
      <c r="Q1857"/>
      <c r="R1857"/>
    </row>
    <row r="1858" spans="1:18" s="1" customFormat="1" x14ac:dyDescent="0.25">
      <c r="A1858"/>
      <c r="B1858"/>
      <c r="C1858"/>
      <c r="D1858"/>
      <c r="E1858"/>
      <c r="F1858"/>
      <c r="G1858"/>
      <c r="H1858"/>
      <c r="I1858"/>
      <c r="J1858"/>
      <c r="K1858"/>
      <c r="L1858"/>
      <c r="M1858"/>
      <c r="N1858"/>
      <c r="O1858"/>
      <c r="P1858"/>
      <c r="Q1858"/>
      <c r="R1858"/>
    </row>
    <row r="1859" spans="1:18" s="1" customFormat="1" x14ac:dyDescent="0.25">
      <c r="A1859"/>
      <c r="B1859"/>
      <c r="C1859"/>
      <c r="D1859"/>
      <c r="E1859"/>
      <c r="F1859"/>
      <c r="G1859"/>
      <c r="H1859"/>
      <c r="I1859"/>
      <c r="J1859"/>
      <c r="K1859"/>
      <c r="L1859"/>
      <c r="M1859"/>
      <c r="N1859"/>
      <c r="O1859"/>
      <c r="P1859"/>
      <c r="Q1859"/>
      <c r="R1859"/>
    </row>
    <row r="1860" spans="1:18" s="1" customFormat="1" x14ac:dyDescent="0.25">
      <c r="A1860"/>
      <c r="B1860"/>
      <c r="C1860"/>
      <c r="D1860"/>
      <c r="E1860"/>
      <c r="F1860"/>
      <c r="G1860"/>
      <c r="H1860"/>
      <c r="I1860"/>
      <c r="J1860"/>
      <c r="K1860"/>
      <c r="L1860"/>
      <c r="M1860"/>
      <c r="N1860"/>
      <c r="O1860"/>
      <c r="P1860"/>
      <c r="Q1860"/>
      <c r="R1860"/>
    </row>
    <row r="1861" spans="1:18" s="1" customFormat="1" x14ac:dyDescent="0.25">
      <c r="A1861"/>
      <c r="B1861"/>
      <c r="C1861"/>
      <c r="D1861"/>
      <c r="E1861"/>
      <c r="F1861"/>
      <c r="G1861"/>
      <c r="H1861"/>
      <c r="I1861"/>
      <c r="J1861"/>
      <c r="K1861"/>
      <c r="L1861"/>
      <c r="M1861"/>
      <c r="N1861"/>
      <c r="O1861"/>
      <c r="P1861"/>
      <c r="Q1861"/>
      <c r="R1861"/>
    </row>
    <row r="1862" spans="1:18" s="1" customFormat="1" x14ac:dyDescent="0.25">
      <c r="A1862"/>
      <c r="B1862"/>
      <c r="C1862"/>
      <c r="D1862"/>
      <c r="E1862"/>
      <c r="F1862"/>
      <c r="G1862"/>
      <c r="H1862"/>
      <c r="I1862"/>
      <c r="J1862"/>
      <c r="K1862"/>
      <c r="L1862"/>
      <c r="M1862"/>
      <c r="N1862"/>
      <c r="O1862"/>
      <c r="P1862"/>
      <c r="Q1862"/>
      <c r="R1862"/>
    </row>
    <row r="1863" spans="1:18" s="1" customFormat="1" x14ac:dyDescent="0.25">
      <c r="A1863"/>
      <c r="B1863"/>
      <c r="C1863"/>
      <c r="D1863"/>
      <c r="E1863"/>
      <c r="F1863"/>
      <c r="G1863"/>
      <c r="H1863"/>
      <c r="I1863"/>
      <c r="J1863"/>
      <c r="K1863"/>
      <c r="L1863"/>
      <c r="M1863"/>
      <c r="N1863"/>
      <c r="O1863"/>
      <c r="P1863"/>
      <c r="Q1863"/>
      <c r="R1863"/>
    </row>
    <row r="1864" spans="1:18" s="1" customFormat="1" x14ac:dyDescent="0.25">
      <c r="A1864"/>
      <c r="B1864"/>
      <c r="C1864"/>
      <c r="D1864"/>
      <c r="E1864"/>
      <c r="F1864"/>
      <c r="G1864"/>
      <c r="H1864"/>
      <c r="I1864"/>
      <c r="J1864"/>
      <c r="K1864"/>
      <c r="L1864"/>
      <c r="M1864"/>
      <c r="N1864"/>
      <c r="O1864"/>
      <c r="P1864"/>
      <c r="Q1864"/>
      <c r="R1864"/>
    </row>
    <row r="1865" spans="1:18" s="1" customFormat="1" x14ac:dyDescent="0.25">
      <c r="A1865"/>
      <c r="B1865"/>
      <c r="C1865"/>
      <c r="D1865"/>
      <c r="E1865"/>
      <c r="F1865"/>
      <c r="G1865"/>
      <c r="H1865"/>
      <c r="I1865"/>
      <c r="J1865"/>
      <c r="K1865"/>
      <c r="L1865"/>
      <c r="M1865"/>
      <c r="N1865"/>
      <c r="O1865"/>
      <c r="P1865"/>
      <c r="Q1865"/>
      <c r="R1865"/>
    </row>
    <row r="1866" spans="1:18" s="1" customFormat="1" x14ac:dyDescent="0.25">
      <c r="A1866"/>
      <c r="B1866"/>
      <c r="C1866"/>
      <c r="D1866"/>
      <c r="E1866"/>
      <c r="F1866"/>
      <c r="G1866"/>
      <c r="H1866"/>
      <c r="I1866"/>
      <c r="J1866"/>
      <c r="K1866"/>
      <c r="L1866"/>
      <c r="M1866"/>
      <c r="N1866"/>
      <c r="O1866"/>
      <c r="P1866"/>
      <c r="Q1866"/>
      <c r="R1866"/>
    </row>
    <row r="1867" spans="1:18" s="1" customFormat="1" x14ac:dyDescent="0.25">
      <c r="A1867"/>
      <c r="B1867"/>
      <c r="C1867"/>
      <c r="D1867"/>
      <c r="E1867"/>
      <c r="F1867"/>
      <c r="G1867"/>
      <c r="H1867"/>
      <c r="I1867"/>
      <c r="J1867"/>
      <c r="K1867"/>
      <c r="L1867"/>
      <c r="M1867"/>
      <c r="N1867"/>
      <c r="O1867"/>
      <c r="P1867"/>
      <c r="Q1867"/>
      <c r="R1867"/>
    </row>
    <row r="1868" spans="1:18" s="1" customFormat="1" x14ac:dyDescent="0.25">
      <c r="A1868"/>
      <c r="B1868"/>
      <c r="C1868"/>
      <c r="D1868"/>
      <c r="E1868"/>
      <c r="F1868"/>
      <c r="G1868"/>
      <c r="H1868"/>
      <c r="I1868"/>
      <c r="J1868"/>
      <c r="K1868"/>
      <c r="L1868"/>
      <c r="M1868"/>
      <c r="N1868"/>
      <c r="O1868"/>
      <c r="P1868"/>
      <c r="Q1868"/>
      <c r="R1868"/>
    </row>
    <row r="1869" spans="1:18" s="1" customFormat="1" x14ac:dyDescent="0.25">
      <c r="A1869"/>
      <c r="B1869"/>
      <c r="C1869"/>
      <c r="D1869"/>
      <c r="E1869"/>
      <c r="F1869"/>
      <c r="G1869"/>
      <c r="H1869"/>
      <c r="I1869"/>
      <c r="J1869"/>
      <c r="K1869"/>
      <c r="L1869"/>
      <c r="M1869"/>
      <c r="N1869"/>
      <c r="O1869"/>
      <c r="P1869"/>
      <c r="Q1869"/>
      <c r="R1869"/>
    </row>
    <row r="1870" spans="1:18" s="1" customFormat="1" x14ac:dyDescent="0.25">
      <c r="A1870"/>
      <c r="B1870"/>
      <c r="C1870"/>
      <c r="D1870"/>
      <c r="E1870"/>
      <c r="F1870"/>
      <c r="G1870"/>
      <c r="H1870"/>
      <c r="I1870"/>
      <c r="J1870"/>
      <c r="K1870"/>
      <c r="L1870"/>
      <c r="M1870"/>
      <c r="N1870"/>
      <c r="O1870"/>
      <c r="P1870"/>
      <c r="Q1870"/>
      <c r="R1870"/>
    </row>
    <row r="1871" spans="1:18" s="1" customFormat="1" x14ac:dyDescent="0.25">
      <c r="A1871"/>
      <c r="B1871"/>
      <c r="C1871"/>
      <c r="D1871"/>
      <c r="E1871"/>
      <c r="F1871"/>
      <c r="G1871"/>
      <c r="H1871"/>
      <c r="I1871"/>
      <c r="J1871"/>
      <c r="K1871"/>
      <c r="L1871"/>
      <c r="M1871"/>
      <c r="N1871"/>
      <c r="O1871"/>
      <c r="P1871"/>
      <c r="Q1871"/>
      <c r="R1871"/>
    </row>
    <row r="1872" spans="1:18" s="1" customFormat="1" x14ac:dyDescent="0.25">
      <c r="A1872"/>
      <c r="B1872"/>
      <c r="C1872"/>
      <c r="D1872"/>
      <c r="E1872"/>
      <c r="F1872"/>
      <c r="G1872"/>
      <c r="H1872"/>
      <c r="I1872"/>
      <c r="J1872"/>
      <c r="K1872"/>
      <c r="L1872"/>
      <c r="M1872"/>
      <c r="N1872"/>
      <c r="O1872"/>
      <c r="P1872"/>
      <c r="Q1872"/>
      <c r="R1872"/>
    </row>
    <row r="1873" spans="1:18" s="1" customFormat="1" x14ac:dyDescent="0.25">
      <c r="A1873"/>
      <c r="B1873"/>
      <c r="C1873"/>
      <c r="D1873"/>
      <c r="E1873"/>
      <c r="F1873"/>
      <c r="G1873"/>
      <c r="H1873"/>
      <c r="I1873"/>
      <c r="J1873"/>
      <c r="K1873"/>
      <c r="L1873"/>
      <c r="M1873"/>
      <c r="N1873"/>
      <c r="O1873"/>
      <c r="P1873"/>
      <c r="Q1873"/>
      <c r="R1873"/>
    </row>
    <row r="1874" spans="1:18" s="1" customFormat="1" x14ac:dyDescent="0.25">
      <c r="A1874"/>
      <c r="B1874"/>
      <c r="C1874"/>
      <c r="D1874"/>
      <c r="E1874"/>
      <c r="F1874"/>
      <c r="G1874"/>
      <c r="H1874"/>
      <c r="I1874"/>
      <c r="J1874"/>
      <c r="K1874"/>
      <c r="L1874"/>
      <c r="M1874"/>
      <c r="N1874"/>
      <c r="O1874"/>
      <c r="P1874"/>
      <c r="Q1874"/>
      <c r="R1874"/>
    </row>
    <row r="1875" spans="1:18" s="1" customFormat="1" x14ac:dyDescent="0.25">
      <c r="A1875"/>
      <c r="B1875"/>
      <c r="C1875"/>
      <c r="D1875"/>
      <c r="E1875"/>
      <c r="F1875"/>
      <c r="G1875"/>
      <c r="H1875"/>
      <c r="I1875"/>
      <c r="J1875"/>
      <c r="K1875"/>
      <c r="L1875"/>
      <c r="M1875"/>
      <c r="N1875"/>
      <c r="O1875"/>
      <c r="P1875"/>
      <c r="Q1875"/>
      <c r="R1875"/>
    </row>
    <row r="1876" spans="1:18" s="1" customFormat="1" x14ac:dyDescent="0.25">
      <c r="A1876"/>
      <c r="B1876"/>
      <c r="C1876"/>
      <c r="D1876"/>
      <c r="E1876"/>
      <c r="F1876"/>
      <c r="G1876"/>
      <c r="H1876"/>
      <c r="I1876"/>
      <c r="J1876"/>
      <c r="K1876"/>
      <c r="L1876"/>
      <c r="M1876"/>
      <c r="N1876"/>
      <c r="O1876"/>
      <c r="P1876"/>
      <c r="Q1876"/>
      <c r="R1876"/>
    </row>
    <row r="1877" spans="1:18" s="1" customFormat="1" x14ac:dyDescent="0.25">
      <c r="A1877"/>
      <c r="B1877"/>
      <c r="C1877"/>
      <c r="D1877"/>
      <c r="E1877"/>
      <c r="F1877"/>
      <c r="G1877"/>
      <c r="H1877"/>
      <c r="I1877"/>
      <c r="J1877"/>
      <c r="K1877"/>
      <c r="L1877"/>
      <c r="M1877"/>
      <c r="N1877"/>
      <c r="O1877"/>
      <c r="P1877"/>
      <c r="Q1877"/>
      <c r="R1877"/>
    </row>
    <row r="1878" spans="1:18" s="1" customFormat="1" x14ac:dyDescent="0.25">
      <c r="A1878"/>
      <c r="B1878"/>
      <c r="C1878"/>
      <c r="D1878"/>
      <c r="E1878"/>
      <c r="F1878"/>
      <c r="G1878"/>
      <c r="H1878"/>
      <c r="I1878"/>
      <c r="J1878"/>
      <c r="K1878"/>
      <c r="L1878"/>
      <c r="M1878"/>
      <c r="N1878"/>
      <c r="O1878"/>
      <c r="P1878"/>
      <c r="Q1878"/>
      <c r="R1878"/>
    </row>
    <row r="1879" spans="1:18" s="1" customFormat="1" x14ac:dyDescent="0.25">
      <c r="A1879"/>
      <c r="B1879"/>
      <c r="C1879"/>
      <c r="D1879"/>
      <c r="E1879"/>
      <c r="F1879"/>
      <c r="G1879"/>
      <c r="H1879"/>
      <c r="I1879"/>
      <c r="J1879"/>
      <c r="K1879"/>
      <c r="L1879"/>
      <c r="M1879"/>
      <c r="N1879"/>
      <c r="O1879"/>
      <c r="P1879"/>
      <c r="Q1879"/>
      <c r="R1879"/>
    </row>
    <row r="1880" spans="1:18" s="1" customFormat="1" x14ac:dyDescent="0.25">
      <c r="A1880"/>
      <c r="B1880"/>
      <c r="C1880"/>
      <c r="D1880"/>
      <c r="E1880"/>
      <c r="F1880"/>
      <c r="G1880"/>
      <c r="H1880"/>
      <c r="I1880"/>
      <c r="J1880"/>
      <c r="K1880"/>
      <c r="L1880"/>
      <c r="M1880"/>
      <c r="N1880"/>
      <c r="O1880"/>
      <c r="P1880"/>
      <c r="Q1880"/>
      <c r="R1880"/>
    </row>
    <row r="1881" spans="1:18" s="1" customFormat="1" x14ac:dyDescent="0.25">
      <c r="A1881"/>
      <c r="B1881"/>
      <c r="C1881"/>
      <c r="D1881"/>
      <c r="E1881"/>
      <c r="F1881"/>
      <c r="G1881"/>
      <c r="H1881"/>
      <c r="I1881"/>
      <c r="J1881"/>
      <c r="K1881"/>
      <c r="L1881"/>
      <c r="M1881"/>
      <c r="N1881"/>
      <c r="O1881"/>
      <c r="P1881"/>
      <c r="Q1881"/>
      <c r="R1881"/>
    </row>
    <row r="1882" spans="1:18" s="1" customFormat="1" x14ac:dyDescent="0.25">
      <c r="A1882"/>
      <c r="B1882"/>
      <c r="C1882"/>
      <c r="D1882"/>
      <c r="E1882"/>
      <c r="F1882"/>
      <c r="G1882"/>
      <c r="H1882"/>
      <c r="I1882"/>
      <c r="J1882"/>
      <c r="K1882"/>
      <c r="L1882"/>
      <c r="M1882"/>
      <c r="N1882"/>
      <c r="O1882"/>
      <c r="P1882"/>
      <c r="Q1882"/>
      <c r="R1882"/>
    </row>
    <row r="1883" spans="1:18" s="1" customFormat="1" x14ac:dyDescent="0.25">
      <c r="A1883"/>
      <c r="B1883"/>
      <c r="C1883"/>
      <c r="D1883"/>
      <c r="E1883"/>
      <c r="F1883"/>
      <c r="G1883"/>
      <c r="H1883"/>
      <c r="I1883"/>
      <c r="J1883"/>
      <c r="K1883"/>
      <c r="L1883"/>
      <c r="M1883"/>
      <c r="N1883"/>
      <c r="O1883"/>
      <c r="P1883"/>
      <c r="Q1883"/>
      <c r="R1883"/>
    </row>
    <row r="1884" spans="1:18" s="1" customFormat="1" x14ac:dyDescent="0.25">
      <c r="A1884"/>
      <c r="B1884"/>
      <c r="C1884"/>
      <c r="D1884"/>
      <c r="E1884"/>
      <c r="F1884"/>
      <c r="G1884"/>
      <c r="H1884"/>
      <c r="I1884"/>
      <c r="J1884"/>
      <c r="K1884"/>
      <c r="L1884"/>
      <c r="M1884"/>
      <c r="N1884"/>
      <c r="O1884"/>
      <c r="P1884"/>
      <c r="Q1884"/>
      <c r="R1884"/>
    </row>
    <row r="1885" spans="1:18" s="1" customFormat="1" x14ac:dyDescent="0.25">
      <c r="A1885"/>
      <c r="B1885"/>
      <c r="C1885"/>
      <c r="D1885"/>
      <c r="E1885"/>
      <c r="F1885"/>
      <c r="G1885"/>
      <c r="H1885"/>
      <c r="I1885"/>
      <c r="J1885"/>
      <c r="K1885"/>
      <c r="L1885"/>
      <c r="M1885"/>
      <c r="N1885"/>
      <c r="O1885"/>
      <c r="P1885"/>
      <c r="Q1885"/>
      <c r="R1885"/>
    </row>
    <row r="1886" spans="1:18" s="1" customFormat="1" x14ac:dyDescent="0.25">
      <c r="A1886"/>
      <c r="B1886"/>
      <c r="C1886"/>
      <c r="D1886"/>
      <c r="E1886"/>
      <c r="F1886"/>
      <c r="G1886"/>
      <c r="H1886"/>
      <c r="I1886"/>
      <c r="J1886"/>
      <c r="K1886"/>
      <c r="L1886"/>
      <c r="M1886"/>
      <c r="N1886"/>
      <c r="O1886"/>
      <c r="P1886"/>
      <c r="Q1886"/>
      <c r="R1886"/>
    </row>
    <row r="1887" spans="1:18" s="1" customFormat="1" x14ac:dyDescent="0.25">
      <c r="A1887"/>
      <c r="B1887"/>
      <c r="C1887"/>
      <c r="D1887"/>
      <c r="E1887"/>
      <c r="F1887"/>
      <c r="G1887"/>
      <c r="H1887"/>
      <c r="I1887"/>
      <c r="J1887"/>
      <c r="K1887"/>
      <c r="L1887"/>
      <c r="M1887"/>
      <c r="N1887"/>
      <c r="O1887"/>
      <c r="P1887"/>
      <c r="Q1887"/>
      <c r="R1887"/>
    </row>
    <row r="1888" spans="1:18" s="1" customFormat="1" x14ac:dyDescent="0.25">
      <c r="A1888"/>
      <c r="B1888"/>
      <c r="C1888"/>
      <c r="D1888"/>
      <c r="E1888"/>
      <c r="F1888"/>
      <c r="G1888"/>
      <c r="H1888"/>
      <c r="I1888"/>
      <c r="J1888"/>
      <c r="K1888"/>
      <c r="L1888"/>
      <c r="M1888"/>
      <c r="N1888"/>
      <c r="O1888"/>
      <c r="P1888"/>
      <c r="Q1888"/>
      <c r="R1888"/>
    </row>
    <row r="1889" spans="1:18" s="1" customFormat="1" x14ac:dyDescent="0.25">
      <c r="A1889"/>
      <c r="B1889"/>
      <c r="C1889"/>
      <c r="D1889"/>
      <c r="E1889"/>
      <c r="F1889"/>
      <c r="G1889"/>
      <c r="H1889"/>
      <c r="I1889"/>
      <c r="J1889"/>
      <c r="K1889"/>
      <c r="L1889"/>
      <c r="M1889"/>
      <c r="N1889"/>
      <c r="O1889"/>
      <c r="P1889"/>
      <c r="Q1889"/>
      <c r="R1889"/>
    </row>
    <row r="1890" spans="1:18" s="1" customFormat="1" x14ac:dyDescent="0.25">
      <c r="A1890"/>
      <c r="B1890"/>
      <c r="C1890"/>
      <c r="D1890"/>
      <c r="E1890"/>
      <c r="F1890"/>
      <c r="G1890"/>
      <c r="H1890"/>
      <c r="I1890"/>
      <c r="J1890"/>
      <c r="K1890"/>
      <c r="L1890"/>
      <c r="M1890"/>
      <c r="N1890"/>
      <c r="O1890"/>
      <c r="P1890"/>
      <c r="Q1890"/>
      <c r="R1890"/>
    </row>
    <row r="1891" spans="1:18" s="1" customFormat="1" x14ac:dyDescent="0.25">
      <c r="A1891"/>
      <c r="B1891"/>
      <c r="C1891"/>
      <c r="D1891"/>
      <c r="E1891"/>
      <c r="F1891"/>
      <c r="G1891"/>
      <c r="H1891"/>
      <c r="I1891"/>
      <c r="J1891"/>
      <c r="K1891"/>
      <c r="L1891"/>
      <c r="M1891"/>
      <c r="N1891"/>
      <c r="O1891"/>
      <c r="P1891"/>
      <c r="Q1891"/>
      <c r="R1891"/>
    </row>
    <row r="1892" spans="1:18" s="1" customFormat="1" x14ac:dyDescent="0.25">
      <c r="A1892"/>
      <c r="B1892"/>
      <c r="C1892"/>
      <c r="D1892"/>
      <c r="E1892"/>
      <c r="F1892"/>
      <c r="G1892"/>
      <c r="H1892"/>
      <c r="I1892"/>
      <c r="J1892"/>
      <c r="K1892"/>
      <c r="L1892"/>
      <c r="M1892"/>
      <c r="N1892"/>
      <c r="O1892"/>
      <c r="P1892"/>
      <c r="Q1892"/>
      <c r="R1892"/>
    </row>
    <row r="1893" spans="1:18" s="1" customFormat="1" x14ac:dyDescent="0.25">
      <c r="A1893"/>
      <c r="B1893"/>
      <c r="C1893"/>
      <c r="D1893"/>
      <c r="E1893"/>
      <c r="F1893"/>
      <c r="G1893"/>
      <c r="H1893"/>
      <c r="I1893"/>
      <c r="J1893"/>
      <c r="K1893"/>
      <c r="L1893"/>
      <c r="M1893"/>
      <c r="N1893"/>
      <c r="O1893"/>
      <c r="P1893"/>
      <c r="Q1893"/>
      <c r="R1893"/>
    </row>
    <row r="1894" spans="1:18" s="1" customFormat="1" x14ac:dyDescent="0.25">
      <c r="A1894"/>
      <c r="B1894"/>
      <c r="C1894"/>
      <c r="D1894"/>
      <c r="E1894"/>
      <c r="F1894"/>
      <c r="G1894"/>
      <c r="H1894"/>
      <c r="I1894"/>
      <c r="J1894"/>
      <c r="K1894"/>
      <c r="L1894"/>
      <c r="M1894"/>
      <c r="N1894"/>
      <c r="O1894"/>
      <c r="P1894"/>
      <c r="Q1894"/>
      <c r="R1894"/>
    </row>
    <row r="1895" spans="1:18" s="1" customFormat="1" x14ac:dyDescent="0.25">
      <c r="A1895"/>
      <c r="B1895"/>
      <c r="C1895"/>
      <c r="D1895"/>
      <c r="E1895"/>
      <c r="F1895"/>
      <c r="G1895"/>
      <c r="H1895"/>
      <c r="I1895"/>
      <c r="J1895"/>
      <c r="K1895"/>
      <c r="L1895"/>
      <c r="M1895"/>
      <c r="N1895"/>
      <c r="O1895"/>
      <c r="P1895"/>
      <c r="Q1895"/>
      <c r="R1895"/>
    </row>
    <row r="1896" spans="1:18" s="1" customFormat="1" x14ac:dyDescent="0.25">
      <c r="A1896"/>
      <c r="B1896"/>
      <c r="C1896"/>
      <c r="D1896"/>
      <c r="E1896"/>
      <c r="F1896"/>
      <c r="G1896"/>
      <c r="H1896"/>
      <c r="I1896"/>
      <c r="J1896"/>
      <c r="K1896"/>
      <c r="L1896"/>
      <c r="M1896"/>
      <c r="N1896"/>
      <c r="O1896"/>
      <c r="P1896"/>
      <c r="Q1896"/>
      <c r="R1896"/>
    </row>
    <row r="1897" spans="1:18" s="1" customFormat="1" x14ac:dyDescent="0.25">
      <c r="A1897"/>
      <c r="B1897"/>
      <c r="C1897"/>
      <c r="D1897"/>
      <c r="E1897"/>
      <c r="F1897"/>
      <c r="G1897"/>
      <c r="H1897"/>
      <c r="I1897"/>
      <c r="J1897"/>
      <c r="K1897"/>
      <c r="L1897"/>
      <c r="M1897"/>
      <c r="N1897"/>
      <c r="O1897"/>
      <c r="P1897"/>
      <c r="Q1897"/>
      <c r="R1897"/>
    </row>
    <row r="1898" spans="1:18" s="1" customFormat="1" x14ac:dyDescent="0.25">
      <c r="A1898"/>
      <c r="B1898"/>
      <c r="C1898"/>
      <c r="D1898"/>
      <c r="E1898"/>
      <c r="F1898"/>
      <c r="G1898"/>
      <c r="H1898"/>
      <c r="I1898"/>
      <c r="J1898"/>
      <c r="K1898"/>
      <c r="L1898"/>
      <c r="M1898"/>
      <c r="N1898"/>
      <c r="O1898"/>
      <c r="P1898"/>
      <c r="Q1898"/>
      <c r="R1898"/>
    </row>
    <row r="1899" spans="1:18" s="1" customFormat="1" x14ac:dyDescent="0.25">
      <c r="A1899"/>
      <c r="B1899"/>
      <c r="C1899"/>
      <c r="D1899"/>
      <c r="E1899"/>
      <c r="F1899"/>
      <c r="G1899"/>
      <c r="H1899"/>
      <c r="I1899"/>
      <c r="J1899"/>
      <c r="K1899"/>
      <c r="L1899"/>
      <c r="M1899"/>
      <c r="N1899"/>
      <c r="O1899"/>
      <c r="P1899"/>
      <c r="Q1899"/>
      <c r="R1899"/>
    </row>
    <row r="1900" spans="1:18" s="1" customFormat="1" x14ac:dyDescent="0.25">
      <c r="A1900"/>
      <c r="B1900"/>
      <c r="C1900"/>
      <c r="D1900"/>
      <c r="E1900"/>
      <c r="F1900"/>
      <c r="G1900"/>
      <c r="H1900"/>
      <c r="I1900"/>
      <c r="J1900"/>
      <c r="K1900"/>
      <c r="L1900"/>
      <c r="M1900"/>
      <c r="N1900"/>
      <c r="O1900"/>
      <c r="P1900"/>
      <c r="Q1900"/>
      <c r="R1900"/>
    </row>
    <row r="1901" spans="1:18" s="1" customFormat="1" x14ac:dyDescent="0.25">
      <c r="A1901"/>
      <c r="B1901"/>
      <c r="C1901"/>
      <c r="D1901"/>
      <c r="E1901"/>
      <c r="F1901"/>
      <c r="G1901"/>
      <c r="H1901"/>
      <c r="I1901"/>
      <c r="J1901"/>
      <c r="K1901"/>
      <c r="L1901"/>
      <c r="M1901"/>
      <c r="N1901"/>
      <c r="O1901"/>
      <c r="P1901"/>
      <c r="Q1901"/>
      <c r="R1901"/>
    </row>
    <row r="1902" spans="1:18" s="1" customFormat="1" x14ac:dyDescent="0.25">
      <c r="A1902"/>
      <c r="B1902"/>
      <c r="C1902"/>
      <c r="D1902"/>
      <c r="E1902"/>
      <c r="F1902"/>
      <c r="G1902"/>
      <c r="H1902"/>
      <c r="I1902"/>
      <c r="J1902"/>
      <c r="K1902"/>
      <c r="L1902"/>
      <c r="M1902"/>
      <c r="N1902"/>
      <c r="O1902"/>
      <c r="P1902"/>
      <c r="Q1902"/>
      <c r="R1902"/>
    </row>
    <row r="1903" spans="1:18" s="1" customFormat="1" x14ac:dyDescent="0.25">
      <c r="A1903"/>
      <c r="B1903"/>
      <c r="C1903"/>
      <c r="D1903"/>
      <c r="E1903"/>
      <c r="F1903"/>
      <c r="G1903"/>
      <c r="H1903"/>
      <c r="I1903"/>
      <c r="J1903"/>
      <c r="K1903"/>
      <c r="L1903"/>
      <c r="M1903"/>
      <c r="N1903"/>
      <c r="O1903"/>
      <c r="P1903"/>
      <c r="Q1903"/>
      <c r="R1903"/>
    </row>
    <row r="1904" spans="1:18" s="1" customFormat="1" x14ac:dyDescent="0.25">
      <c r="A1904"/>
      <c r="B1904"/>
      <c r="C1904"/>
      <c r="D1904"/>
      <c r="E1904"/>
      <c r="F1904"/>
      <c r="G1904"/>
      <c r="H1904"/>
      <c r="I1904"/>
      <c r="J1904"/>
      <c r="K1904"/>
      <c r="L1904"/>
      <c r="M1904"/>
      <c r="N1904"/>
      <c r="O1904"/>
      <c r="P1904"/>
      <c r="Q1904"/>
      <c r="R1904"/>
    </row>
    <row r="1905" spans="1:18" s="1" customFormat="1" x14ac:dyDescent="0.25">
      <c r="A1905"/>
      <c r="B1905"/>
      <c r="C1905"/>
      <c r="D1905"/>
      <c r="E1905"/>
      <c r="F1905"/>
      <c r="G1905"/>
      <c r="H1905"/>
      <c r="I1905"/>
      <c r="J1905"/>
      <c r="K1905"/>
      <c r="L1905"/>
      <c r="M1905"/>
      <c r="N1905"/>
      <c r="O1905"/>
      <c r="P1905"/>
      <c r="Q1905"/>
      <c r="R1905"/>
    </row>
    <row r="1906" spans="1:18" s="1" customFormat="1" x14ac:dyDescent="0.25">
      <c r="A1906"/>
      <c r="B1906"/>
      <c r="C1906"/>
      <c r="D1906"/>
      <c r="E1906"/>
      <c r="F1906"/>
      <c r="G1906"/>
      <c r="H1906"/>
      <c r="I1906"/>
      <c r="J1906"/>
      <c r="K1906"/>
      <c r="L1906"/>
      <c r="M1906"/>
      <c r="N1906"/>
      <c r="O1906"/>
      <c r="P1906"/>
      <c r="Q1906"/>
      <c r="R1906"/>
    </row>
    <row r="1907" spans="1:18" s="1" customFormat="1" x14ac:dyDescent="0.25">
      <c r="A1907"/>
      <c r="B1907"/>
      <c r="C1907"/>
      <c r="D1907"/>
      <c r="E1907"/>
      <c r="F1907"/>
      <c r="G1907"/>
      <c r="H1907"/>
      <c r="I1907"/>
      <c r="J1907"/>
      <c r="K1907"/>
      <c r="L1907"/>
      <c r="M1907"/>
      <c r="N1907"/>
      <c r="O1907"/>
      <c r="P1907"/>
      <c r="Q1907"/>
      <c r="R1907"/>
    </row>
    <row r="1908" spans="1:18" s="1" customFormat="1" x14ac:dyDescent="0.25">
      <c r="A1908"/>
      <c r="B1908"/>
      <c r="C1908"/>
      <c r="D1908"/>
      <c r="E1908"/>
      <c r="F1908"/>
      <c r="G1908"/>
      <c r="H1908"/>
      <c r="I1908"/>
      <c r="J1908"/>
      <c r="K1908"/>
      <c r="L1908"/>
      <c r="M1908"/>
      <c r="N1908"/>
      <c r="O1908"/>
      <c r="P1908"/>
      <c r="Q1908"/>
      <c r="R1908"/>
    </row>
    <row r="1909" spans="1:18" s="1" customFormat="1" x14ac:dyDescent="0.25">
      <c r="A1909"/>
      <c r="B1909"/>
      <c r="C1909"/>
      <c r="D1909"/>
      <c r="E1909"/>
      <c r="F1909"/>
      <c r="G1909"/>
      <c r="H1909"/>
      <c r="I1909"/>
      <c r="J1909"/>
      <c r="K1909"/>
      <c r="L1909"/>
      <c r="M1909"/>
      <c r="N1909"/>
      <c r="O1909"/>
      <c r="P1909"/>
      <c r="Q1909"/>
      <c r="R1909"/>
    </row>
    <row r="1910" spans="1:18" s="1" customFormat="1" x14ac:dyDescent="0.25">
      <c r="A1910"/>
      <c r="B1910"/>
      <c r="C1910"/>
      <c r="D1910"/>
      <c r="E1910"/>
      <c r="F1910"/>
      <c r="G1910"/>
      <c r="H1910"/>
      <c r="I1910"/>
      <c r="J1910"/>
      <c r="K1910"/>
      <c r="L1910"/>
      <c r="M1910"/>
      <c r="N1910"/>
      <c r="O1910"/>
      <c r="P1910"/>
      <c r="Q1910"/>
      <c r="R1910"/>
    </row>
    <row r="1911" spans="1:18" s="1" customFormat="1" x14ac:dyDescent="0.25">
      <c r="A1911"/>
      <c r="B1911"/>
      <c r="C1911"/>
      <c r="D1911"/>
      <c r="E1911"/>
      <c r="F1911"/>
      <c r="G1911"/>
      <c r="H1911"/>
      <c r="I1911"/>
      <c r="J1911"/>
      <c r="K1911"/>
      <c r="L1911"/>
      <c r="M1911"/>
      <c r="N1911"/>
      <c r="O1911"/>
      <c r="P1911"/>
      <c r="Q1911"/>
      <c r="R1911"/>
    </row>
    <row r="1912" spans="1:18" s="1" customFormat="1" x14ac:dyDescent="0.25">
      <c r="A1912"/>
      <c r="B1912"/>
      <c r="C1912"/>
      <c r="D1912"/>
      <c r="E1912"/>
      <c r="F1912"/>
      <c r="G1912"/>
      <c r="H1912"/>
      <c r="I1912"/>
      <c r="J1912"/>
      <c r="K1912"/>
      <c r="L1912"/>
      <c r="M1912"/>
      <c r="N1912"/>
      <c r="O1912"/>
      <c r="P1912"/>
      <c r="Q1912"/>
      <c r="R1912"/>
    </row>
    <row r="1913" spans="1:18" s="1" customFormat="1" x14ac:dyDescent="0.25">
      <c r="A1913"/>
      <c r="B1913"/>
      <c r="C1913"/>
      <c r="D1913"/>
      <c r="E1913"/>
      <c r="F1913"/>
      <c r="G1913"/>
      <c r="H1913"/>
      <c r="I1913"/>
      <c r="J1913"/>
      <c r="K1913"/>
      <c r="L1913"/>
      <c r="M1913"/>
      <c r="N1913"/>
      <c r="O1913"/>
      <c r="P1913"/>
      <c r="Q1913"/>
      <c r="R1913"/>
    </row>
    <row r="1914" spans="1:18" s="1" customFormat="1" x14ac:dyDescent="0.25">
      <c r="A1914"/>
      <c r="B1914"/>
      <c r="C1914"/>
      <c r="D1914"/>
      <c r="E1914"/>
      <c r="F1914"/>
      <c r="G1914"/>
      <c r="H1914"/>
      <c r="I1914"/>
      <c r="J1914"/>
      <c r="K1914"/>
      <c r="L1914"/>
      <c r="M1914"/>
      <c r="N1914"/>
      <c r="O1914"/>
      <c r="P1914"/>
      <c r="Q1914"/>
      <c r="R1914"/>
    </row>
    <row r="1915" spans="1:18" s="1" customFormat="1" x14ac:dyDescent="0.25">
      <c r="A1915"/>
      <c r="B1915"/>
      <c r="C1915"/>
      <c r="D1915"/>
      <c r="E1915"/>
      <c r="F1915"/>
      <c r="G1915"/>
      <c r="H1915"/>
      <c r="I1915"/>
      <c r="J1915"/>
      <c r="K1915"/>
      <c r="L1915"/>
      <c r="M1915"/>
      <c r="N1915"/>
      <c r="O1915"/>
      <c r="P1915"/>
      <c r="Q1915"/>
      <c r="R1915"/>
    </row>
    <row r="1916" spans="1:18" s="1" customFormat="1" x14ac:dyDescent="0.25">
      <c r="A1916"/>
      <c r="B1916"/>
      <c r="C1916"/>
      <c r="D1916"/>
      <c r="E1916"/>
      <c r="F1916"/>
      <c r="G1916"/>
      <c r="H1916"/>
      <c r="I1916"/>
      <c r="J1916"/>
      <c r="K1916"/>
      <c r="L1916"/>
      <c r="M1916"/>
      <c r="N1916"/>
      <c r="O1916"/>
      <c r="P1916"/>
      <c r="Q1916"/>
      <c r="R1916"/>
    </row>
    <row r="1917" spans="1:18" s="1" customFormat="1" x14ac:dyDescent="0.25">
      <c r="A1917"/>
      <c r="B1917"/>
      <c r="C1917"/>
      <c r="D1917"/>
      <c r="E1917"/>
      <c r="F1917"/>
      <c r="G1917"/>
      <c r="H1917"/>
      <c r="I1917"/>
      <c r="J1917"/>
      <c r="K1917"/>
      <c r="L1917"/>
      <c r="M1917"/>
      <c r="N1917"/>
      <c r="O1917"/>
      <c r="P1917"/>
      <c r="Q1917"/>
      <c r="R1917"/>
    </row>
    <row r="1918" spans="1:18" s="1" customFormat="1" x14ac:dyDescent="0.25">
      <c r="A1918"/>
      <c r="B1918"/>
      <c r="C1918"/>
      <c r="D1918"/>
      <c r="E1918"/>
      <c r="F1918"/>
      <c r="G1918"/>
      <c r="H1918"/>
      <c r="I1918"/>
      <c r="J1918"/>
      <c r="K1918"/>
      <c r="L1918"/>
      <c r="M1918"/>
      <c r="N1918"/>
      <c r="O1918"/>
      <c r="P1918"/>
      <c r="Q1918"/>
      <c r="R1918"/>
    </row>
    <row r="1919" spans="1:18" s="1" customFormat="1" x14ac:dyDescent="0.25">
      <c r="A1919"/>
      <c r="B1919"/>
      <c r="C1919"/>
      <c r="D1919"/>
      <c r="E1919"/>
      <c r="F1919"/>
      <c r="G1919"/>
      <c r="H1919"/>
      <c r="I1919"/>
      <c r="J1919"/>
      <c r="K1919"/>
      <c r="L1919"/>
      <c r="M1919"/>
      <c r="N1919"/>
      <c r="O1919"/>
      <c r="P1919"/>
      <c r="Q1919"/>
      <c r="R1919"/>
    </row>
    <row r="1920" spans="1:18" s="1" customFormat="1" x14ac:dyDescent="0.25">
      <c r="A1920"/>
      <c r="B1920"/>
      <c r="C1920"/>
      <c r="D1920"/>
      <c r="E1920"/>
      <c r="F1920"/>
      <c r="G1920"/>
      <c r="H1920"/>
      <c r="I1920"/>
      <c r="J1920"/>
      <c r="K1920"/>
      <c r="L1920"/>
      <c r="M1920"/>
      <c r="N1920"/>
      <c r="O1920"/>
      <c r="P1920"/>
      <c r="Q1920"/>
      <c r="R1920"/>
    </row>
    <row r="1921" spans="1:18" s="1" customFormat="1" x14ac:dyDescent="0.25">
      <c r="A1921"/>
      <c r="B1921"/>
      <c r="C1921"/>
      <c r="D1921"/>
      <c r="E1921"/>
      <c r="F1921"/>
      <c r="G1921"/>
      <c r="H1921"/>
      <c r="I1921"/>
      <c r="J1921"/>
      <c r="K1921"/>
      <c r="L1921"/>
      <c r="M1921"/>
      <c r="N1921"/>
      <c r="O1921"/>
      <c r="P1921"/>
      <c r="Q1921"/>
      <c r="R1921"/>
    </row>
    <row r="1922" spans="1:18" s="1" customFormat="1" x14ac:dyDescent="0.25">
      <c r="A1922"/>
      <c r="B1922"/>
      <c r="C1922"/>
      <c r="D1922"/>
      <c r="E1922"/>
      <c r="F1922"/>
      <c r="G1922"/>
      <c r="H1922"/>
      <c r="I1922"/>
      <c r="J1922"/>
      <c r="K1922"/>
      <c r="L1922"/>
      <c r="M1922"/>
      <c r="N1922"/>
      <c r="O1922"/>
      <c r="P1922"/>
      <c r="Q1922"/>
      <c r="R1922"/>
    </row>
    <row r="1923" spans="1:18" s="1" customFormat="1" x14ac:dyDescent="0.25">
      <c r="A1923"/>
      <c r="B1923"/>
      <c r="C1923"/>
      <c r="D1923"/>
      <c r="E1923"/>
      <c r="F1923"/>
      <c r="G1923"/>
      <c r="H1923"/>
      <c r="I1923"/>
      <c r="J1923"/>
      <c r="K1923"/>
      <c r="L1923"/>
      <c r="M1923"/>
      <c r="N1923"/>
      <c r="O1923"/>
      <c r="P1923"/>
      <c r="Q1923"/>
      <c r="R1923"/>
    </row>
    <row r="1924" spans="1:18" s="1" customFormat="1" x14ac:dyDescent="0.25">
      <c r="A1924"/>
      <c r="B1924"/>
      <c r="C1924"/>
      <c r="D1924"/>
      <c r="E1924"/>
      <c r="F1924"/>
      <c r="G1924"/>
      <c r="H1924"/>
      <c r="I1924"/>
      <c r="J1924"/>
      <c r="K1924"/>
      <c r="L1924"/>
      <c r="M1924"/>
      <c r="N1924"/>
      <c r="O1924"/>
      <c r="P1924"/>
      <c r="Q1924"/>
      <c r="R1924"/>
    </row>
    <row r="1925" spans="1:18" s="1" customFormat="1" x14ac:dyDescent="0.25">
      <c r="A1925"/>
      <c r="B1925"/>
      <c r="C1925"/>
      <c r="D1925"/>
      <c r="E1925"/>
      <c r="F1925"/>
      <c r="G1925"/>
      <c r="H1925"/>
      <c r="I1925"/>
      <c r="J1925"/>
      <c r="K1925"/>
      <c r="L1925"/>
      <c r="M1925"/>
      <c r="N1925"/>
      <c r="O1925"/>
      <c r="P1925"/>
      <c r="Q1925"/>
      <c r="R1925"/>
    </row>
    <row r="1926" spans="1:18" s="1" customFormat="1" x14ac:dyDescent="0.25">
      <c r="A1926"/>
      <c r="B1926"/>
      <c r="C1926"/>
      <c r="D1926"/>
      <c r="E1926"/>
      <c r="F1926"/>
      <c r="G1926"/>
      <c r="H1926"/>
      <c r="I1926"/>
      <c r="J1926"/>
      <c r="K1926"/>
      <c r="L1926"/>
      <c r="M1926"/>
      <c r="N1926"/>
      <c r="O1926"/>
      <c r="P1926"/>
      <c r="Q1926"/>
      <c r="R1926"/>
    </row>
    <row r="1927" spans="1:18" s="1" customFormat="1" x14ac:dyDescent="0.25">
      <c r="A1927"/>
      <c r="B1927"/>
      <c r="C1927"/>
      <c r="D1927"/>
      <c r="E1927"/>
      <c r="F1927"/>
      <c r="G1927"/>
      <c r="H1927"/>
      <c r="I1927"/>
      <c r="J1927"/>
      <c r="K1927"/>
      <c r="L1927"/>
      <c r="M1927"/>
      <c r="N1927"/>
      <c r="O1927"/>
      <c r="P1927"/>
      <c r="Q1927"/>
      <c r="R1927"/>
    </row>
    <row r="1928" spans="1:18" s="1" customFormat="1" x14ac:dyDescent="0.25">
      <c r="A1928"/>
      <c r="B1928"/>
      <c r="C1928"/>
      <c r="D1928"/>
      <c r="E1928"/>
      <c r="F1928"/>
      <c r="G1928"/>
      <c r="H1928"/>
      <c r="I1928"/>
      <c r="J1928"/>
      <c r="K1928"/>
      <c r="L1928"/>
      <c r="M1928"/>
      <c r="N1928"/>
      <c r="O1928"/>
      <c r="P1928"/>
      <c r="Q1928"/>
      <c r="R1928"/>
    </row>
    <row r="1929" spans="1:18" s="1" customFormat="1" x14ac:dyDescent="0.25">
      <c r="A1929"/>
      <c r="B1929"/>
      <c r="C1929"/>
      <c r="D1929"/>
      <c r="E1929"/>
      <c r="F1929"/>
      <c r="G1929"/>
      <c r="H1929"/>
      <c r="I1929"/>
      <c r="J1929"/>
      <c r="K1929"/>
      <c r="L1929"/>
      <c r="M1929"/>
      <c r="N1929"/>
      <c r="O1929"/>
      <c r="P1929"/>
      <c r="Q1929"/>
      <c r="R1929"/>
    </row>
    <row r="1930" spans="1:18" s="1" customFormat="1" x14ac:dyDescent="0.25">
      <c r="A1930"/>
      <c r="B1930"/>
      <c r="C1930"/>
      <c r="D1930"/>
      <c r="E1930"/>
      <c r="F1930"/>
      <c r="G1930"/>
      <c r="H1930"/>
      <c r="I1930"/>
      <c r="J1930"/>
      <c r="K1930"/>
      <c r="L1930"/>
      <c r="M1930"/>
      <c r="N1930"/>
      <c r="O1930"/>
      <c r="P1930"/>
      <c r="Q1930"/>
      <c r="R1930"/>
    </row>
    <row r="1931" spans="1:18" s="1" customFormat="1" x14ac:dyDescent="0.25">
      <c r="A1931"/>
      <c r="B1931"/>
      <c r="C1931"/>
      <c r="D1931"/>
      <c r="E1931"/>
      <c r="F1931"/>
      <c r="G1931"/>
      <c r="H1931"/>
      <c r="I1931"/>
      <c r="J1931"/>
      <c r="K1931"/>
      <c r="L1931"/>
      <c r="M1931"/>
      <c r="N1931"/>
      <c r="O1931"/>
      <c r="P1931"/>
      <c r="Q1931"/>
      <c r="R1931"/>
    </row>
    <row r="1932" spans="1:18" s="1" customFormat="1" x14ac:dyDescent="0.25">
      <c r="A1932"/>
      <c r="B1932"/>
      <c r="C1932"/>
      <c r="D1932"/>
      <c r="E1932"/>
      <c r="F1932"/>
      <c r="G1932"/>
      <c r="H1932"/>
      <c r="I1932"/>
      <c r="J1932"/>
      <c r="K1932"/>
      <c r="L1932"/>
      <c r="M1932"/>
      <c r="N1932"/>
      <c r="O1932"/>
      <c r="P1932"/>
      <c r="Q1932"/>
      <c r="R1932"/>
    </row>
    <row r="1933" spans="1:18" s="1" customFormat="1" x14ac:dyDescent="0.25">
      <c r="A1933"/>
      <c r="B1933"/>
      <c r="C1933"/>
      <c r="D1933"/>
      <c r="E1933"/>
      <c r="F1933"/>
      <c r="G1933"/>
      <c r="H1933"/>
      <c r="I1933"/>
      <c r="J1933"/>
      <c r="K1933"/>
      <c r="L1933"/>
      <c r="M1933"/>
      <c r="N1933"/>
      <c r="O1933"/>
      <c r="P1933"/>
      <c r="Q1933"/>
      <c r="R1933"/>
    </row>
    <row r="1934" spans="1:18" s="1" customFormat="1" x14ac:dyDescent="0.25">
      <c r="A1934"/>
      <c r="B1934"/>
      <c r="C1934"/>
      <c r="D1934"/>
      <c r="E1934"/>
      <c r="F1934"/>
      <c r="G1934"/>
      <c r="H1934"/>
      <c r="I1934"/>
      <c r="J1934"/>
      <c r="K1934"/>
      <c r="L1934"/>
      <c r="M1934"/>
      <c r="N1934"/>
      <c r="O1934"/>
      <c r="P1934"/>
      <c r="Q1934"/>
      <c r="R1934"/>
    </row>
    <row r="1935" spans="1:18" s="1" customFormat="1" x14ac:dyDescent="0.25">
      <c r="A1935"/>
      <c r="B1935"/>
      <c r="C1935"/>
      <c r="D1935"/>
      <c r="E1935"/>
      <c r="F1935"/>
      <c r="G1935"/>
      <c r="H1935"/>
      <c r="I1935"/>
      <c r="J1935"/>
      <c r="K1935"/>
      <c r="L1935"/>
      <c r="M1935"/>
      <c r="N1935"/>
      <c r="O1935"/>
      <c r="P1935"/>
      <c r="Q1935"/>
      <c r="R1935"/>
    </row>
    <row r="1936" spans="1:18" s="1" customFormat="1" x14ac:dyDescent="0.25">
      <c r="A1936"/>
      <c r="B1936"/>
      <c r="C1936"/>
      <c r="D1936"/>
      <c r="E1936"/>
      <c r="F1936"/>
      <c r="G1936"/>
      <c r="H1936"/>
      <c r="I1936"/>
      <c r="J1936"/>
      <c r="K1936"/>
      <c r="L1936"/>
      <c r="M1936"/>
      <c r="N1936"/>
      <c r="O1936"/>
      <c r="P1936"/>
      <c r="Q1936"/>
      <c r="R1936"/>
    </row>
    <row r="1937" spans="1:18" s="1" customFormat="1" x14ac:dyDescent="0.25">
      <c r="A1937"/>
      <c r="B1937"/>
      <c r="C1937"/>
      <c r="D1937"/>
      <c r="E1937"/>
      <c r="F1937"/>
      <c r="G1937"/>
      <c r="H1937"/>
      <c r="I1937"/>
      <c r="J1937"/>
      <c r="K1937"/>
      <c r="L1937"/>
      <c r="M1937"/>
      <c r="N1937"/>
      <c r="O1937"/>
      <c r="P1937"/>
      <c r="Q1937"/>
      <c r="R1937"/>
    </row>
    <row r="1938" spans="1:18" s="1" customFormat="1" x14ac:dyDescent="0.25">
      <c r="A1938"/>
      <c r="B1938"/>
      <c r="C1938"/>
      <c r="D1938"/>
      <c r="E1938"/>
      <c r="F1938"/>
      <c r="G1938"/>
      <c r="H1938"/>
      <c r="I1938"/>
      <c r="J1938"/>
      <c r="K1938"/>
      <c r="L1938"/>
      <c r="M1938"/>
      <c r="N1938"/>
      <c r="O1938"/>
      <c r="P1938"/>
      <c r="Q1938"/>
      <c r="R1938"/>
    </row>
    <row r="1939" spans="1:18" s="1" customFormat="1" x14ac:dyDescent="0.25">
      <c r="A1939"/>
      <c r="B1939"/>
      <c r="C1939"/>
      <c r="D1939"/>
      <c r="E1939"/>
      <c r="F1939"/>
      <c r="G1939"/>
      <c r="H1939"/>
      <c r="I1939"/>
      <c r="J1939"/>
      <c r="K1939"/>
      <c r="L1939"/>
      <c r="M1939"/>
      <c r="N1939"/>
      <c r="O1939"/>
      <c r="P1939"/>
      <c r="Q1939"/>
      <c r="R1939"/>
    </row>
    <row r="1940" spans="1:18" s="1" customFormat="1" x14ac:dyDescent="0.25">
      <c r="A1940"/>
      <c r="B1940"/>
      <c r="C1940"/>
      <c r="D1940"/>
      <c r="E1940"/>
      <c r="F1940"/>
      <c r="G1940"/>
      <c r="H1940"/>
      <c r="I1940"/>
      <c r="J1940"/>
      <c r="K1940"/>
      <c r="L1940"/>
      <c r="M1940"/>
      <c r="N1940"/>
      <c r="O1940"/>
      <c r="P1940"/>
      <c r="Q1940"/>
      <c r="R1940"/>
    </row>
    <row r="1941" spans="1:18" s="1" customFormat="1" x14ac:dyDescent="0.25">
      <c r="A1941"/>
      <c r="B1941"/>
      <c r="C1941"/>
      <c r="D1941"/>
      <c r="E1941"/>
      <c r="F1941"/>
      <c r="G1941"/>
      <c r="H1941"/>
      <c r="I1941"/>
      <c r="J1941"/>
      <c r="K1941"/>
      <c r="L1941"/>
      <c r="M1941"/>
      <c r="N1941"/>
      <c r="O1941"/>
      <c r="P1941"/>
      <c r="Q1941"/>
      <c r="R1941"/>
    </row>
    <row r="1942" spans="1:18" s="1" customFormat="1" x14ac:dyDescent="0.25">
      <c r="A1942"/>
      <c r="B1942"/>
      <c r="C1942"/>
      <c r="D1942"/>
      <c r="E1942"/>
      <c r="F1942"/>
      <c r="G1942"/>
      <c r="H1942"/>
      <c r="I1942"/>
      <c r="J1942"/>
      <c r="K1942"/>
      <c r="L1942"/>
      <c r="M1942"/>
      <c r="N1942"/>
      <c r="O1942"/>
      <c r="P1942"/>
      <c r="Q1942"/>
      <c r="R1942"/>
    </row>
    <row r="1943" spans="1:18" s="1" customFormat="1" x14ac:dyDescent="0.25">
      <c r="A1943"/>
      <c r="B1943"/>
      <c r="C1943"/>
      <c r="D1943"/>
      <c r="E1943"/>
      <c r="F1943"/>
      <c r="G1943"/>
      <c r="H1943"/>
      <c r="I1943"/>
      <c r="J1943"/>
      <c r="K1943"/>
      <c r="L1943"/>
      <c r="M1943"/>
      <c r="N1943"/>
      <c r="O1943"/>
      <c r="P1943"/>
      <c r="Q1943"/>
      <c r="R1943"/>
    </row>
    <row r="1944" spans="1:18" s="1" customFormat="1" x14ac:dyDescent="0.25">
      <c r="A1944"/>
      <c r="B1944"/>
      <c r="C1944"/>
      <c r="D1944"/>
      <c r="E1944"/>
      <c r="F1944"/>
      <c r="G1944"/>
      <c r="H1944"/>
      <c r="I1944"/>
      <c r="J1944"/>
      <c r="K1944"/>
      <c r="L1944"/>
      <c r="M1944"/>
      <c r="N1944"/>
      <c r="O1944"/>
      <c r="P1944"/>
      <c r="Q1944"/>
      <c r="R1944"/>
    </row>
    <row r="1945" spans="1:18" s="1" customFormat="1" x14ac:dyDescent="0.25">
      <c r="A1945"/>
      <c r="B1945"/>
      <c r="C1945"/>
      <c r="D1945"/>
      <c r="E1945"/>
      <c r="F1945"/>
      <c r="G1945"/>
      <c r="H1945"/>
      <c r="I1945"/>
      <c r="J1945"/>
      <c r="K1945"/>
      <c r="L1945"/>
      <c r="M1945"/>
      <c r="N1945"/>
      <c r="O1945"/>
      <c r="P1945"/>
      <c r="Q1945"/>
      <c r="R1945"/>
    </row>
    <row r="1946" spans="1:18" s="1" customFormat="1" x14ac:dyDescent="0.25">
      <c r="A1946"/>
      <c r="B1946"/>
      <c r="C1946"/>
      <c r="D1946"/>
      <c r="E1946"/>
      <c r="F1946"/>
      <c r="G1946"/>
      <c r="H1946"/>
      <c r="I1946"/>
      <c r="J1946"/>
      <c r="K1946"/>
      <c r="L1946"/>
      <c r="M1946"/>
      <c r="N1946"/>
      <c r="O1946"/>
      <c r="P1946"/>
      <c r="Q1946"/>
      <c r="R1946"/>
    </row>
    <row r="1947" spans="1:18" s="1" customFormat="1" x14ac:dyDescent="0.25">
      <c r="A1947"/>
      <c r="B1947"/>
      <c r="C1947"/>
      <c r="D1947"/>
      <c r="E1947"/>
      <c r="F1947"/>
      <c r="G1947"/>
      <c r="H1947"/>
      <c r="I1947"/>
      <c r="J1947"/>
      <c r="K1947"/>
      <c r="L1947"/>
      <c r="M1947"/>
      <c r="N1947"/>
      <c r="O1947"/>
      <c r="P1947"/>
      <c r="Q1947"/>
      <c r="R1947"/>
    </row>
    <row r="1948" spans="1:18" s="1" customFormat="1" x14ac:dyDescent="0.25">
      <c r="A1948"/>
      <c r="B1948"/>
      <c r="C1948"/>
      <c r="D1948"/>
      <c r="E1948"/>
      <c r="F1948"/>
      <c r="G1948"/>
      <c r="H1948"/>
      <c r="I1948"/>
      <c r="J1948"/>
      <c r="K1948"/>
      <c r="L1948"/>
      <c r="M1948"/>
      <c r="N1948"/>
      <c r="O1948"/>
      <c r="P1948"/>
      <c r="Q1948"/>
      <c r="R1948"/>
    </row>
    <row r="1949" spans="1:18" s="1" customFormat="1" x14ac:dyDescent="0.25">
      <c r="A1949"/>
      <c r="B1949"/>
      <c r="C1949"/>
      <c r="D1949"/>
      <c r="E1949"/>
      <c r="F1949"/>
      <c r="G1949"/>
      <c r="H1949"/>
      <c r="I1949"/>
      <c r="J1949"/>
      <c r="K1949"/>
      <c r="L1949"/>
      <c r="M1949"/>
      <c r="N1949"/>
      <c r="O1949"/>
      <c r="P1949"/>
      <c r="Q1949"/>
      <c r="R1949"/>
    </row>
    <row r="1950" spans="1:18" s="1" customFormat="1" x14ac:dyDescent="0.25">
      <c r="A1950"/>
      <c r="B1950"/>
      <c r="C1950"/>
      <c r="D1950"/>
      <c r="E1950"/>
      <c r="F1950"/>
      <c r="G1950"/>
      <c r="H1950"/>
      <c r="I1950"/>
      <c r="J1950"/>
      <c r="K1950"/>
      <c r="L1950"/>
      <c r="M1950"/>
      <c r="N1950"/>
      <c r="O1950"/>
      <c r="P1950"/>
      <c r="Q1950"/>
      <c r="R1950"/>
    </row>
    <row r="1951" spans="1:18" s="1" customFormat="1" x14ac:dyDescent="0.25">
      <c r="A1951"/>
      <c r="B1951"/>
      <c r="C1951"/>
      <c r="D1951"/>
      <c r="E1951"/>
      <c r="F1951"/>
      <c r="G1951"/>
      <c r="H1951"/>
      <c r="I1951"/>
      <c r="J1951"/>
      <c r="K1951"/>
      <c r="L1951"/>
      <c r="M1951"/>
      <c r="N1951"/>
      <c r="O1951"/>
      <c r="P1951"/>
      <c r="Q1951"/>
      <c r="R1951"/>
    </row>
    <row r="1952" spans="1:18" s="1" customFormat="1" x14ac:dyDescent="0.25">
      <c r="A1952"/>
      <c r="B1952"/>
      <c r="C1952"/>
      <c r="D1952"/>
      <c r="E1952"/>
      <c r="F1952"/>
      <c r="G1952"/>
      <c r="H1952"/>
      <c r="I1952"/>
      <c r="J1952"/>
      <c r="K1952"/>
      <c r="L1952"/>
      <c r="M1952"/>
      <c r="N1952"/>
      <c r="O1952"/>
      <c r="P1952"/>
      <c r="Q1952"/>
      <c r="R1952"/>
    </row>
    <row r="1953" spans="1:18" s="1" customFormat="1" x14ac:dyDescent="0.25">
      <c r="A1953"/>
      <c r="B1953"/>
      <c r="C1953"/>
      <c r="D1953"/>
      <c r="E1953"/>
      <c r="F1953"/>
      <c r="G1953"/>
      <c r="H1953"/>
      <c r="I1953"/>
      <c r="J1953"/>
      <c r="K1953"/>
      <c r="L1953"/>
      <c r="M1953"/>
      <c r="N1953"/>
      <c r="O1953"/>
      <c r="P1953"/>
      <c r="Q1953"/>
      <c r="R1953"/>
    </row>
    <row r="1954" spans="1:18" s="1" customFormat="1" x14ac:dyDescent="0.25">
      <c r="A1954"/>
      <c r="B1954"/>
      <c r="C1954"/>
      <c r="D1954"/>
      <c r="E1954"/>
      <c r="F1954"/>
      <c r="G1954"/>
      <c r="H1954"/>
      <c r="I1954"/>
      <c r="J1954"/>
      <c r="K1954"/>
      <c r="L1954"/>
      <c r="M1954"/>
      <c r="N1954"/>
      <c r="O1954"/>
      <c r="P1954"/>
      <c r="Q1954"/>
      <c r="R1954"/>
    </row>
    <row r="1955" spans="1:18" s="1" customFormat="1" x14ac:dyDescent="0.25">
      <c r="A1955"/>
      <c r="B1955"/>
      <c r="C1955"/>
      <c r="D1955"/>
      <c r="E1955"/>
      <c r="F1955"/>
      <c r="G1955"/>
      <c r="H1955"/>
      <c r="I1955"/>
      <c r="J1955"/>
      <c r="K1955"/>
      <c r="L1955"/>
      <c r="M1955"/>
      <c r="N1955"/>
      <c r="O1955"/>
      <c r="P1955"/>
      <c r="Q1955"/>
      <c r="R1955"/>
    </row>
    <row r="1956" spans="1:18" s="1" customFormat="1" x14ac:dyDescent="0.25">
      <c r="A1956"/>
      <c r="B1956"/>
      <c r="C1956"/>
      <c r="D1956"/>
      <c r="E1956"/>
      <c r="F1956"/>
      <c r="G1956"/>
      <c r="H1956"/>
      <c r="I1956"/>
      <c r="J1956"/>
      <c r="K1956"/>
      <c r="L1956"/>
      <c r="M1956"/>
      <c r="N1956"/>
      <c r="O1956"/>
      <c r="P1956"/>
      <c r="Q1956"/>
      <c r="R1956"/>
    </row>
    <row r="1957" spans="1:18" s="1" customFormat="1" x14ac:dyDescent="0.25">
      <c r="A1957"/>
      <c r="B1957"/>
      <c r="C1957"/>
      <c r="D1957"/>
      <c r="E1957"/>
      <c r="F1957"/>
      <c r="G1957"/>
      <c r="H1957"/>
      <c r="I1957"/>
      <c r="J1957"/>
      <c r="K1957"/>
      <c r="L1957"/>
      <c r="M1957"/>
      <c r="N1957"/>
      <c r="O1957"/>
      <c r="P1957"/>
      <c r="Q1957"/>
      <c r="R1957"/>
    </row>
    <row r="1958" spans="1:18" s="1" customFormat="1" x14ac:dyDescent="0.25">
      <c r="A1958"/>
      <c r="B1958"/>
      <c r="C1958"/>
      <c r="D1958"/>
      <c r="E1958"/>
      <c r="F1958"/>
      <c r="G1958"/>
      <c r="H1958"/>
      <c r="I1958"/>
      <c r="J1958"/>
      <c r="K1958"/>
      <c r="L1958"/>
      <c r="M1958"/>
      <c r="N1958"/>
      <c r="O1958"/>
      <c r="P1958"/>
      <c r="Q1958"/>
      <c r="R1958"/>
    </row>
    <row r="1959" spans="1:18" s="1" customFormat="1" x14ac:dyDescent="0.25">
      <c r="A1959"/>
      <c r="B1959"/>
      <c r="C1959"/>
      <c r="D1959"/>
      <c r="E1959"/>
      <c r="F1959"/>
      <c r="G1959"/>
      <c r="H1959"/>
      <c r="I1959"/>
      <c r="J1959"/>
      <c r="K1959"/>
      <c r="L1959"/>
      <c r="M1959"/>
      <c r="N1959"/>
      <c r="O1959"/>
      <c r="P1959"/>
      <c r="Q1959"/>
      <c r="R1959"/>
    </row>
    <row r="1960" spans="1:18" s="1" customFormat="1" x14ac:dyDescent="0.25">
      <c r="A1960"/>
      <c r="B1960"/>
      <c r="C1960"/>
      <c r="D1960"/>
      <c r="E1960"/>
      <c r="F1960"/>
      <c r="G1960"/>
      <c r="H1960"/>
      <c r="I1960"/>
      <c r="J1960"/>
      <c r="K1960"/>
      <c r="L1960"/>
      <c r="M1960"/>
      <c r="N1960"/>
      <c r="O1960"/>
      <c r="P1960"/>
      <c r="Q1960"/>
      <c r="R1960"/>
    </row>
    <row r="1961" spans="1:18" s="1" customFormat="1" x14ac:dyDescent="0.25">
      <c r="A1961"/>
      <c r="B1961"/>
      <c r="C1961"/>
      <c r="D1961"/>
      <c r="E1961"/>
      <c r="F1961"/>
      <c r="G1961"/>
      <c r="H1961"/>
      <c r="I1961"/>
      <c r="J1961"/>
      <c r="K1961"/>
      <c r="L1961"/>
      <c r="M1961"/>
      <c r="N1961"/>
      <c r="O1961"/>
      <c r="P1961"/>
      <c r="Q1961"/>
      <c r="R1961"/>
    </row>
    <row r="1962" spans="1:18" s="1" customFormat="1" x14ac:dyDescent="0.25">
      <c r="A1962"/>
      <c r="B1962"/>
      <c r="C1962"/>
      <c r="D1962"/>
      <c r="E1962"/>
      <c r="F1962"/>
      <c r="G1962"/>
      <c r="H1962"/>
      <c r="I1962"/>
      <c r="J1962"/>
      <c r="K1962"/>
      <c r="L1962"/>
      <c r="M1962"/>
      <c r="N1962"/>
      <c r="O1962"/>
      <c r="P1962"/>
      <c r="Q1962"/>
      <c r="R1962"/>
    </row>
    <row r="1963" spans="1:18" s="1" customFormat="1" x14ac:dyDescent="0.25">
      <c r="A1963"/>
      <c r="B1963"/>
      <c r="C1963"/>
      <c r="D1963"/>
      <c r="E1963"/>
      <c r="F1963"/>
      <c r="G1963"/>
      <c r="H1963"/>
      <c r="I1963"/>
      <c r="J1963"/>
      <c r="K1963"/>
      <c r="L1963"/>
      <c r="M1963"/>
      <c r="N1963"/>
      <c r="O1963"/>
      <c r="P1963"/>
      <c r="Q1963"/>
      <c r="R1963"/>
    </row>
    <row r="1964" spans="1:18" s="1" customFormat="1" x14ac:dyDescent="0.25">
      <c r="A1964"/>
      <c r="B1964"/>
      <c r="C1964"/>
      <c r="D1964"/>
      <c r="E1964"/>
      <c r="F1964"/>
      <c r="G1964"/>
      <c r="H1964"/>
      <c r="I1964"/>
      <c r="J1964"/>
      <c r="K1964"/>
      <c r="L1964"/>
      <c r="M1964"/>
      <c r="N1964"/>
      <c r="O1964"/>
      <c r="P1964"/>
      <c r="Q1964"/>
      <c r="R1964"/>
    </row>
    <row r="1965" spans="1:18" s="1" customFormat="1" x14ac:dyDescent="0.25">
      <c r="A1965"/>
      <c r="B1965"/>
      <c r="C1965"/>
      <c r="D1965"/>
      <c r="E1965"/>
      <c r="F1965"/>
      <c r="G1965"/>
      <c r="H1965"/>
      <c r="I1965"/>
      <c r="J1965"/>
      <c r="K1965"/>
      <c r="L1965"/>
      <c r="M1965"/>
      <c r="N1965"/>
      <c r="O1965"/>
      <c r="P1965"/>
      <c r="Q1965"/>
      <c r="R1965"/>
    </row>
    <row r="1966" spans="1:18" s="1" customFormat="1" x14ac:dyDescent="0.25">
      <c r="A1966"/>
      <c r="B1966"/>
      <c r="C1966"/>
      <c r="D1966"/>
      <c r="E1966"/>
      <c r="F1966"/>
      <c r="G1966"/>
      <c r="H1966"/>
      <c r="I1966"/>
      <c r="J1966"/>
      <c r="K1966"/>
      <c r="L1966"/>
      <c r="M1966"/>
      <c r="N1966"/>
      <c r="O1966"/>
      <c r="P1966"/>
      <c r="Q1966"/>
      <c r="R1966"/>
    </row>
    <row r="1967" spans="1:18" s="1" customFormat="1" x14ac:dyDescent="0.25">
      <c r="A1967"/>
      <c r="B1967"/>
      <c r="C1967"/>
      <c r="D1967"/>
      <c r="E1967"/>
      <c r="F1967"/>
      <c r="G1967"/>
      <c r="H1967"/>
      <c r="I1967"/>
      <c r="J1967"/>
      <c r="K1967"/>
      <c r="L1967"/>
      <c r="M1967"/>
      <c r="N1967"/>
      <c r="O1967"/>
      <c r="P1967"/>
      <c r="Q1967"/>
      <c r="R1967"/>
    </row>
    <row r="1968" spans="1:18" s="1" customFormat="1" x14ac:dyDescent="0.25">
      <c r="A1968"/>
      <c r="B1968"/>
      <c r="C1968"/>
      <c r="D1968"/>
      <c r="E1968"/>
      <c r="F1968"/>
      <c r="G1968"/>
      <c r="H1968"/>
      <c r="I1968"/>
      <c r="J1968"/>
      <c r="K1968"/>
      <c r="L1968"/>
      <c r="M1968"/>
      <c r="N1968"/>
      <c r="O1968"/>
      <c r="P1968"/>
      <c r="Q1968"/>
      <c r="R1968"/>
    </row>
    <row r="1969" spans="1:18" s="1" customFormat="1" x14ac:dyDescent="0.25">
      <c r="A1969"/>
      <c r="B1969"/>
      <c r="C1969"/>
      <c r="D1969"/>
      <c r="E1969"/>
      <c r="F1969"/>
      <c r="G1969"/>
      <c r="H1969"/>
      <c r="I1969"/>
      <c r="J1969"/>
      <c r="K1969"/>
      <c r="L1969"/>
      <c r="M1969"/>
      <c r="N1969"/>
      <c r="O1969"/>
      <c r="P1969"/>
      <c r="Q1969"/>
      <c r="R1969"/>
    </row>
    <row r="1970" spans="1:18" s="1" customFormat="1" x14ac:dyDescent="0.25">
      <c r="A1970"/>
      <c r="B1970"/>
      <c r="C1970"/>
      <c r="D1970"/>
      <c r="E1970"/>
      <c r="F1970"/>
      <c r="G1970"/>
      <c r="H1970"/>
      <c r="I1970"/>
      <c r="J1970"/>
      <c r="K1970"/>
      <c r="L1970"/>
      <c r="M1970"/>
      <c r="N1970"/>
      <c r="O1970"/>
      <c r="P1970"/>
      <c r="Q1970"/>
      <c r="R1970"/>
    </row>
    <row r="1971" spans="1:18" s="1" customFormat="1" x14ac:dyDescent="0.25">
      <c r="A1971"/>
      <c r="B1971"/>
      <c r="C1971"/>
      <c r="D1971"/>
      <c r="E1971"/>
      <c r="F1971"/>
      <c r="G1971"/>
      <c r="H1971"/>
      <c r="I1971"/>
      <c r="J1971"/>
      <c r="K1971"/>
      <c r="L1971"/>
      <c r="M1971"/>
      <c r="N1971"/>
      <c r="O1971"/>
      <c r="P1971"/>
      <c r="Q1971"/>
      <c r="R1971"/>
    </row>
    <row r="1972" spans="1:18" s="1" customFormat="1" x14ac:dyDescent="0.25">
      <c r="A1972"/>
      <c r="B1972"/>
      <c r="C1972"/>
      <c r="D1972"/>
      <c r="E1972"/>
      <c r="F1972"/>
      <c r="G1972"/>
      <c r="H1972"/>
      <c r="I1972"/>
      <c r="J1972"/>
      <c r="K1972"/>
      <c r="L1972"/>
      <c r="M1972"/>
      <c r="N1972"/>
      <c r="O1972"/>
      <c r="P1972"/>
      <c r="Q1972"/>
      <c r="R1972"/>
    </row>
    <row r="1973" spans="1:18" s="1" customFormat="1" x14ac:dyDescent="0.25">
      <c r="A1973"/>
      <c r="B1973"/>
      <c r="C1973"/>
      <c r="D1973"/>
      <c r="E1973"/>
      <c r="F1973"/>
      <c r="G1973"/>
      <c r="H1973"/>
      <c r="I1973"/>
      <c r="J1973"/>
      <c r="K1973"/>
      <c r="L1973"/>
      <c r="M1973"/>
      <c r="N1973"/>
      <c r="O1973"/>
      <c r="P1973"/>
      <c r="Q1973"/>
      <c r="R1973"/>
    </row>
    <row r="1974" spans="1:18" s="1" customFormat="1" x14ac:dyDescent="0.25">
      <c r="A1974"/>
      <c r="B1974"/>
      <c r="C1974"/>
      <c r="D1974"/>
      <c r="E1974"/>
      <c r="F1974"/>
      <c r="G1974"/>
      <c r="H1974"/>
      <c r="I1974"/>
      <c r="J1974"/>
      <c r="K1974"/>
      <c r="L1974"/>
      <c r="M1974"/>
      <c r="N1974"/>
      <c r="O1974"/>
      <c r="P1974"/>
      <c r="Q1974"/>
      <c r="R1974"/>
    </row>
    <row r="1975" spans="1:18" s="1" customFormat="1" x14ac:dyDescent="0.25">
      <c r="A1975"/>
      <c r="B1975"/>
      <c r="C1975"/>
      <c r="D1975"/>
      <c r="E1975"/>
      <c r="F1975"/>
      <c r="G1975"/>
      <c r="H1975"/>
      <c r="I1975"/>
      <c r="J1975"/>
      <c r="K1975"/>
      <c r="L1975"/>
      <c r="M1975"/>
      <c r="N1975"/>
      <c r="O1975"/>
      <c r="P1975"/>
      <c r="Q1975"/>
      <c r="R1975"/>
    </row>
    <row r="1976" spans="1:18" s="1" customFormat="1" x14ac:dyDescent="0.25">
      <c r="A1976"/>
      <c r="B1976"/>
      <c r="C1976"/>
      <c r="D1976"/>
      <c r="E1976"/>
      <c r="F1976"/>
      <c r="G1976"/>
      <c r="H1976"/>
      <c r="I1976"/>
      <c r="J1976"/>
      <c r="K1976"/>
      <c r="L1976"/>
      <c r="M1976"/>
      <c r="N1976"/>
      <c r="O1976"/>
      <c r="P1976"/>
      <c r="Q1976"/>
      <c r="R1976"/>
    </row>
    <row r="1977" spans="1:18" s="1" customFormat="1" x14ac:dyDescent="0.25">
      <c r="A1977"/>
      <c r="B1977"/>
      <c r="C1977"/>
      <c r="D1977"/>
      <c r="E1977"/>
      <c r="F1977"/>
      <c r="G1977"/>
      <c r="H1977"/>
      <c r="I1977"/>
      <c r="J1977"/>
      <c r="K1977"/>
      <c r="L1977"/>
      <c r="M1977"/>
      <c r="N1977"/>
      <c r="O1977"/>
      <c r="P1977"/>
      <c r="Q1977"/>
      <c r="R1977"/>
    </row>
    <row r="1978" spans="1:18" s="1" customFormat="1" x14ac:dyDescent="0.25">
      <c r="A1978"/>
      <c r="B1978"/>
      <c r="C1978"/>
      <c r="D1978"/>
      <c r="E1978"/>
      <c r="F1978"/>
      <c r="G1978"/>
      <c r="H1978"/>
      <c r="I1978"/>
      <c r="J1978"/>
      <c r="K1978"/>
      <c r="L1978"/>
      <c r="M1978"/>
      <c r="N1978"/>
      <c r="O1978"/>
      <c r="P1978"/>
      <c r="Q1978"/>
      <c r="R1978"/>
    </row>
    <row r="1979" spans="1:18" s="1" customFormat="1" x14ac:dyDescent="0.25">
      <c r="A1979"/>
      <c r="B1979"/>
      <c r="C1979"/>
      <c r="D1979"/>
      <c r="E1979"/>
      <c r="F1979"/>
      <c r="G1979"/>
      <c r="H1979"/>
      <c r="I1979"/>
      <c r="J1979"/>
      <c r="K1979"/>
      <c r="L1979"/>
      <c r="M1979"/>
      <c r="N1979"/>
      <c r="O1979"/>
      <c r="P1979"/>
      <c r="Q1979"/>
      <c r="R1979"/>
    </row>
    <row r="1980" spans="1:18" s="1" customFormat="1" x14ac:dyDescent="0.25">
      <c r="A1980"/>
      <c r="B1980"/>
      <c r="C1980"/>
      <c r="D1980"/>
      <c r="E1980"/>
      <c r="F1980"/>
      <c r="G1980"/>
      <c r="H1980"/>
      <c r="I1980"/>
      <c r="J1980"/>
      <c r="K1980"/>
      <c r="L1980"/>
      <c r="M1980"/>
      <c r="N1980"/>
      <c r="O1980"/>
      <c r="P1980"/>
      <c r="Q1980"/>
      <c r="R1980"/>
    </row>
    <row r="1981" spans="1:18" s="1" customFormat="1" x14ac:dyDescent="0.25">
      <c r="A1981"/>
      <c r="B1981"/>
      <c r="C1981"/>
      <c r="D1981"/>
      <c r="E1981"/>
      <c r="F1981"/>
      <c r="G1981"/>
      <c r="H1981"/>
      <c r="I1981"/>
      <c r="J1981"/>
      <c r="K1981"/>
      <c r="L1981"/>
      <c r="M1981"/>
      <c r="N1981"/>
      <c r="O1981"/>
      <c r="P1981"/>
      <c r="Q1981"/>
      <c r="R1981"/>
    </row>
    <row r="1982" spans="1:18" s="1" customFormat="1" x14ac:dyDescent="0.25">
      <c r="A1982"/>
      <c r="B1982"/>
      <c r="C1982"/>
      <c r="D1982"/>
      <c r="E1982"/>
      <c r="F1982"/>
      <c r="G1982"/>
      <c r="H1982"/>
      <c r="I1982"/>
      <c r="J1982"/>
      <c r="K1982"/>
      <c r="L1982"/>
      <c r="M1982"/>
      <c r="N1982"/>
      <c r="O1982"/>
      <c r="P1982"/>
      <c r="Q1982"/>
      <c r="R1982"/>
    </row>
    <row r="1983" spans="1:18" s="1" customFormat="1" x14ac:dyDescent="0.25">
      <c r="A1983"/>
      <c r="B1983"/>
      <c r="C1983"/>
      <c r="D1983"/>
      <c r="E1983"/>
      <c r="F1983"/>
      <c r="G1983"/>
      <c r="H1983"/>
      <c r="I1983"/>
      <c r="J1983"/>
      <c r="K1983"/>
      <c r="L1983"/>
      <c r="M1983"/>
      <c r="N1983"/>
      <c r="O1983"/>
      <c r="P1983"/>
      <c r="Q1983"/>
      <c r="R1983"/>
    </row>
    <row r="1984" spans="1:18" s="1" customFormat="1" x14ac:dyDescent="0.25">
      <c r="A1984"/>
      <c r="B1984"/>
      <c r="C1984"/>
      <c r="D1984"/>
      <c r="E1984"/>
      <c r="F1984"/>
      <c r="G1984"/>
      <c r="H1984"/>
      <c r="I1984"/>
      <c r="J1984"/>
      <c r="K1984"/>
      <c r="L1984"/>
      <c r="M1984"/>
      <c r="N1984"/>
      <c r="O1984"/>
      <c r="P1984"/>
      <c r="Q1984"/>
      <c r="R1984"/>
    </row>
    <row r="1985" spans="1:18" s="1" customFormat="1" x14ac:dyDescent="0.25">
      <c r="A1985"/>
      <c r="B1985"/>
      <c r="C1985"/>
      <c r="D1985"/>
      <c r="E1985"/>
      <c r="F1985"/>
      <c r="G1985"/>
      <c r="H1985"/>
      <c r="I1985"/>
      <c r="J1985"/>
      <c r="K1985"/>
      <c r="L1985"/>
      <c r="M1985"/>
      <c r="N1985"/>
      <c r="O1985"/>
      <c r="P1985"/>
      <c r="Q1985"/>
      <c r="R1985"/>
    </row>
    <row r="1986" spans="1:18" s="1" customFormat="1" x14ac:dyDescent="0.25">
      <c r="A1986"/>
      <c r="B1986"/>
      <c r="C1986"/>
      <c r="D1986"/>
      <c r="E1986"/>
      <c r="F1986"/>
      <c r="G1986"/>
      <c r="H1986"/>
      <c r="I1986"/>
      <c r="J1986"/>
      <c r="K1986"/>
      <c r="L1986"/>
      <c r="M1986"/>
      <c r="N1986"/>
      <c r="O1986"/>
      <c r="P1986"/>
      <c r="Q1986"/>
      <c r="R1986"/>
    </row>
    <row r="1987" spans="1:18" s="1" customFormat="1" x14ac:dyDescent="0.25">
      <c r="A1987"/>
      <c r="B1987"/>
      <c r="C1987"/>
      <c r="D1987"/>
      <c r="E1987"/>
      <c r="F1987"/>
      <c r="G1987"/>
      <c r="H1987"/>
      <c r="I1987"/>
      <c r="J1987"/>
      <c r="K1987"/>
      <c r="L1987"/>
      <c r="M1987"/>
      <c r="N1987"/>
      <c r="O1987"/>
      <c r="P1987"/>
      <c r="Q1987"/>
      <c r="R1987"/>
    </row>
    <row r="1988" spans="1:18" s="1" customFormat="1" x14ac:dyDescent="0.25">
      <c r="A1988"/>
      <c r="B1988"/>
      <c r="C1988"/>
      <c r="D1988"/>
      <c r="E1988"/>
      <c r="F1988"/>
      <c r="G1988"/>
      <c r="H1988"/>
      <c r="I1988"/>
      <c r="J1988"/>
      <c r="K1988"/>
      <c r="L1988"/>
      <c r="M1988"/>
      <c r="N1988"/>
      <c r="O1988"/>
      <c r="P1988"/>
      <c r="Q1988"/>
      <c r="R1988"/>
    </row>
    <row r="1989" spans="1:18" s="1" customFormat="1" x14ac:dyDescent="0.25">
      <c r="A1989"/>
      <c r="B1989"/>
      <c r="C1989"/>
      <c r="D1989"/>
      <c r="E1989"/>
      <c r="F1989"/>
      <c r="G1989"/>
      <c r="H1989"/>
      <c r="I1989"/>
      <c r="J1989"/>
      <c r="K1989"/>
      <c r="L1989"/>
      <c r="M1989"/>
      <c r="N1989"/>
      <c r="O1989"/>
      <c r="P1989"/>
      <c r="Q1989"/>
      <c r="R1989"/>
    </row>
    <row r="1990" spans="1:18" s="1" customFormat="1" x14ac:dyDescent="0.25">
      <c r="A1990"/>
      <c r="B1990"/>
      <c r="C1990"/>
      <c r="D1990"/>
      <c r="E1990"/>
      <c r="F1990"/>
      <c r="G1990"/>
      <c r="H1990"/>
      <c r="I1990"/>
      <c r="J1990"/>
      <c r="K1990"/>
      <c r="L1990"/>
      <c r="M1990"/>
      <c r="N1990"/>
      <c r="O1990"/>
      <c r="P1990"/>
      <c r="Q1990"/>
      <c r="R1990"/>
    </row>
    <row r="1991" spans="1:18" s="1" customFormat="1" x14ac:dyDescent="0.25">
      <c r="A1991"/>
      <c r="B1991"/>
      <c r="C1991"/>
      <c r="D1991"/>
      <c r="E1991"/>
      <c r="F1991"/>
      <c r="G1991"/>
      <c r="H1991"/>
      <c r="I1991"/>
      <c r="J1991"/>
      <c r="K1991"/>
      <c r="L1991"/>
      <c r="M1991"/>
      <c r="N1991"/>
      <c r="O1991"/>
      <c r="P1991"/>
      <c r="Q1991"/>
      <c r="R1991"/>
    </row>
    <row r="1992" spans="1:18" s="1" customFormat="1" x14ac:dyDescent="0.25">
      <c r="A1992"/>
      <c r="B1992"/>
      <c r="C1992"/>
      <c r="D1992"/>
      <c r="E1992"/>
      <c r="F1992"/>
      <c r="G1992"/>
      <c r="H1992"/>
      <c r="I1992"/>
      <c r="J1992"/>
      <c r="K1992"/>
      <c r="L1992"/>
      <c r="M1992"/>
      <c r="N1992"/>
      <c r="O1992"/>
      <c r="P1992"/>
      <c r="Q1992"/>
      <c r="R1992"/>
    </row>
    <row r="1993" spans="1:18" s="1" customFormat="1" x14ac:dyDescent="0.25">
      <c r="A1993"/>
      <c r="B1993"/>
      <c r="C1993"/>
      <c r="D1993"/>
      <c r="E1993"/>
      <c r="F1993"/>
      <c r="G1993"/>
      <c r="H1993"/>
      <c r="I1993"/>
      <c r="J1993"/>
      <c r="K1993"/>
      <c r="L1993"/>
      <c r="M1993"/>
      <c r="N1993"/>
      <c r="O1993"/>
      <c r="P1993"/>
      <c r="Q1993"/>
      <c r="R1993"/>
    </row>
    <row r="1994" spans="1:18" s="1" customFormat="1" x14ac:dyDescent="0.25">
      <c r="A1994"/>
      <c r="B1994"/>
      <c r="C1994"/>
      <c r="D1994"/>
      <c r="E1994"/>
      <c r="F1994"/>
      <c r="G1994"/>
      <c r="H1994"/>
      <c r="I1994"/>
      <c r="J1994"/>
      <c r="K1994"/>
      <c r="L1994"/>
      <c r="M1994"/>
      <c r="N1994"/>
      <c r="O1994"/>
      <c r="P1994"/>
      <c r="Q1994"/>
      <c r="R1994"/>
    </row>
    <row r="1995" spans="1:18" s="1" customFormat="1" x14ac:dyDescent="0.25">
      <c r="A1995"/>
      <c r="B1995"/>
      <c r="C1995"/>
      <c r="D1995"/>
      <c r="E1995"/>
      <c r="F1995"/>
      <c r="G1995"/>
      <c r="H1995"/>
      <c r="I1995"/>
      <c r="J1995"/>
      <c r="K1995"/>
      <c r="L1995"/>
      <c r="M1995"/>
      <c r="N1995"/>
      <c r="O1995"/>
      <c r="P1995"/>
      <c r="Q1995"/>
      <c r="R1995"/>
    </row>
    <row r="1996" spans="1:18" s="1" customFormat="1" x14ac:dyDescent="0.25">
      <c r="A1996"/>
      <c r="B1996"/>
      <c r="C1996"/>
      <c r="D1996"/>
      <c r="E1996"/>
      <c r="F1996"/>
      <c r="G1996"/>
      <c r="H1996"/>
      <c r="I1996"/>
      <c r="J1996"/>
      <c r="K1996"/>
      <c r="L1996"/>
      <c r="M1996"/>
      <c r="N1996"/>
      <c r="O1996"/>
      <c r="P1996"/>
      <c r="Q1996"/>
      <c r="R1996"/>
    </row>
    <row r="1997" spans="1:18" s="1" customFormat="1" x14ac:dyDescent="0.25">
      <c r="A1997"/>
      <c r="B1997"/>
      <c r="C1997"/>
      <c r="D1997"/>
      <c r="E1997"/>
      <c r="F1997"/>
      <c r="G1997"/>
      <c r="H1997"/>
      <c r="I1997"/>
      <c r="J1997"/>
      <c r="K1997"/>
      <c r="L1997"/>
      <c r="M1997"/>
      <c r="N1997"/>
      <c r="O1997"/>
      <c r="P1997"/>
      <c r="Q1997"/>
      <c r="R1997"/>
    </row>
    <row r="1998" spans="1:18" s="1" customFormat="1" x14ac:dyDescent="0.25">
      <c r="A1998"/>
      <c r="B1998"/>
      <c r="C1998"/>
      <c r="D1998"/>
      <c r="E1998"/>
      <c r="F1998"/>
      <c r="G1998"/>
      <c r="H1998"/>
      <c r="I1998"/>
      <c r="J1998"/>
      <c r="K1998"/>
      <c r="L1998"/>
      <c r="M1998"/>
      <c r="N1998"/>
      <c r="O1998"/>
      <c r="P1998"/>
      <c r="Q1998"/>
      <c r="R1998"/>
    </row>
    <row r="1999" spans="1:18" s="1" customFormat="1" x14ac:dyDescent="0.25">
      <c r="A1999"/>
      <c r="B1999"/>
      <c r="C1999"/>
      <c r="D1999"/>
      <c r="E1999"/>
      <c r="F1999"/>
      <c r="G1999"/>
      <c r="H1999"/>
      <c r="I1999"/>
      <c r="J1999"/>
      <c r="K1999"/>
      <c r="L1999"/>
      <c r="M1999"/>
      <c r="N1999"/>
      <c r="O1999"/>
      <c r="P1999"/>
      <c r="Q1999"/>
      <c r="R1999"/>
    </row>
    <row r="2000" spans="1:18" s="1" customFormat="1" x14ac:dyDescent="0.25">
      <c r="A2000"/>
      <c r="B2000"/>
      <c r="C2000"/>
      <c r="D2000"/>
      <c r="E2000"/>
      <c r="F2000"/>
      <c r="G2000"/>
      <c r="H2000"/>
      <c r="I2000"/>
      <c r="J2000"/>
      <c r="K2000"/>
      <c r="L2000"/>
      <c r="M2000"/>
      <c r="N2000"/>
      <c r="O2000"/>
      <c r="P2000"/>
      <c r="Q2000"/>
      <c r="R2000"/>
    </row>
    <row r="2001" spans="1:18" s="1" customFormat="1" x14ac:dyDescent="0.25">
      <c r="A2001"/>
      <c r="B2001"/>
      <c r="C2001"/>
      <c r="D2001"/>
      <c r="E2001"/>
      <c r="F2001"/>
      <c r="G2001"/>
      <c r="H2001"/>
      <c r="I2001"/>
      <c r="J2001"/>
      <c r="K2001"/>
      <c r="L2001"/>
      <c r="M2001"/>
      <c r="N2001"/>
      <c r="O2001"/>
      <c r="P2001"/>
      <c r="Q2001"/>
      <c r="R2001"/>
    </row>
    <row r="2002" spans="1:18" s="1" customFormat="1" x14ac:dyDescent="0.25">
      <c r="A2002"/>
      <c r="B2002"/>
      <c r="C2002"/>
      <c r="D2002"/>
      <c r="E2002"/>
      <c r="F2002"/>
      <c r="G2002"/>
      <c r="H2002"/>
      <c r="I2002"/>
      <c r="J2002"/>
      <c r="K2002"/>
      <c r="L2002"/>
      <c r="M2002"/>
      <c r="N2002"/>
      <c r="O2002"/>
      <c r="P2002"/>
      <c r="Q2002"/>
      <c r="R2002"/>
    </row>
    <row r="2003" spans="1:18" s="1" customFormat="1" x14ac:dyDescent="0.25">
      <c r="A2003"/>
      <c r="B2003"/>
      <c r="C2003"/>
      <c r="D2003"/>
      <c r="E2003"/>
      <c r="F2003"/>
      <c r="G2003"/>
      <c r="H2003"/>
      <c r="I2003"/>
      <c r="J2003"/>
      <c r="K2003"/>
      <c r="L2003"/>
      <c r="M2003"/>
      <c r="N2003"/>
      <c r="O2003"/>
      <c r="P2003"/>
      <c r="Q2003"/>
      <c r="R2003"/>
    </row>
    <row r="2004" spans="1:18" s="1" customFormat="1" x14ac:dyDescent="0.25">
      <c r="A2004"/>
      <c r="B2004"/>
      <c r="C2004"/>
      <c r="D2004"/>
      <c r="E2004"/>
      <c r="F2004"/>
      <c r="G2004"/>
      <c r="H2004"/>
      <c r="I2004"/>
      <c r="J2004"/>
      <c r="K2004"/>
      <c r="L2004"/>
      <c r="M2004"/>
      <c r="N2004"/>
      <c r="O2004"/>
      <c r="P2004"/>
      <c r="Q2004"/>
      <c r="R2004"/>
    </row>
    <row r="2005" spans="1:18" s="1" customFormat="1" x14ac:dyDescent="0.25">
      <c r="A2005"/>
      <c r="B2005"/>
      <c r="C2005"/>
      <c r="D2005"/>
      <c r="E2005"/>
      <c r="F2005"/>
      <c r="G2005"/>
      <c r="H2005"/>
      <c r="I2005"/>
      <c r="J2005"/>
      <c r="K2005"/>
      <c r="L2005"/>
      <c r="M2005"/>
      <c r="N2005"/>
      <c r="O2005"/>
      <c r="P2005"/>
      <c r="Q2005"/>
      <c r="R2005"/>
    </row>
    <row r="2006" spans="1:18" s="1" customFormat="1" x14ac:dyDescent="0.25">
      <c r="A2006"/>
      <c r="B2006"/>
      <c r="C2006"/>
      <c r="D2006"/>
      <c r="E2006"/>
      <c r="F2006"/>
      <c r="G2006"/>
      <c r="H2006"/>
      <c r="I2006"/>
      <c r="J2006"/>
      <c r="K2006"/>
      <c r="L2006"/>
      <c r="M2006"/>
      <c r="N2006"/>
      <c r="O2006"/>
      <c r="P2006"/>
      <c r="Q2006"/>
      <c r="R2006"/>
    </row>
    <row r="2007" spans="1:18" s="1" customFormat="1" x14ac:dyDescent="0.25">
      <c r="A2007"/>
      <c r="B2007"/>
      <c r="C2007"/>
      <c r="D2007"/>
      <c r="E2007"/>
      <c r="F2007"/>
      <c r="G2007"/>
      <c r="H2007"/>
      <c r="I2007"/>
      <c r="J2007"/>
      <c r="K2007"/>
      <c r="L2007"/>
      <c r="M2007"/>
      <c r="N2007"/>
      <c r="O2007"/>
      <c r="P2007"/>
      <c r="Q2007"/>
      <c r="R2007"/>
    </row>
    <row r="2008" spans="1:18" s="1" customFormat="1" x14ac:dyDescent="0.25">
      <c r="A2008"/>
      <c r="B2008"/>
      <c r="C2008"/>
      <c r="D2008"/>
      <c r="E2008"/>
      <c r="F2008"/>
      <c r="G2008"/>
      <c r="H2008"/>
      <c r="I2008"/>
      <c r="J2008"/>
      <c r="K2008"/>
      <c r="L2008"/>
      <c r="M2008"/>
      <c r="N2008"/>
      <c r="O2008"/>
      <c r="P2008"/>
      <c r="Q2008"/>
      <c r="R2008"/>
    </row>
    <row r="2009" spans="1:18" s="1" customFormat="1" x14ac:dyDescent="0.25">
      <c r="A2009"/>
      <c r="B2009"/>
      <c r="C2009"/>
      <c r="D2009"/>
      <c r="E2009"/>
      <c r="F2009"/>
      <c r="G2009"/>
      <c r="H2009"/>
      <c r="I2009"/>
      <c r="J2009"/>
      <c r="K2009"/>
      <c r="L2009"/>
      <c r="M2009"/>
      <c r="N2009"/>
      <c r="O2009"/>
      <c r="P2009"/>
      <c r="Q2009"/>
      <c r="R2009"/>
    </row>
    <row r="2010" spans="1:18" s="1" customFormat="1" x14ac:dyDescent="0.25">
      <c r="A2010"/>
      <c r="B2010"/>
      <c r="C2010"/>
      <c r="D2010"/>
      <c r="E2010"/>
      <c r="F2010"/>
      <c r="G2010"/>
      <c r="H2010"/>
      <c r="I2010"/>
      <c r="J2010"/>
      <c r="K2010"/>
      <c r="L2010"/>
      <c r="M2010"/>
      <c r="N2010"/>
      <c r="O2010"/>
      <c r="P2010"/>
      <c r="Q2010"/>
      <c r="R2010"/>
    </row>
    <row r="2011" spans="1:18" s="1" customFormat="1" x14ac:dyDescent="0.25">
      <c r="A2011"/>
      <c r="B2011"/>
      <c r="C2011"/>
      <c r="D2011"/>
      <c r="E2011"/>
      <c r="F2011"/>
      <c r="G2011"/>
      <c r="H2011"/>
      <c r="I2011"/>
      <c r="J2011"/>
      <c r="K2011"/>
      <c r="L2011"/>
      <c r="M2011"/>
      <c r="N2011"/>
      <c r="O2011"/>
      <c r="P2011"/>
      <c r="Q2011"/>
      <c r="R2011"/>
    </row>
    <row r="2012" spans="1:18" s="1" customFormat="1" x14ac:dyDescent="0.25">
      <c r="A2012"/>
      <c r="B2012"/>
      <c r="C2012"/>
      <c r="D2012"/>
      <c r="E2012"/>
      <c r="F2012"/>
      <c r="G2012"/>
      <c r="H2012"/>
      <c r="I2012"/>
      <c r="J2012"/>
      <c r="K2012"/>
      <c r="L2012"/>
      <c r="M2012"/>
      <c r="N2012"/>
      <c r="O2012"/>
      <c r="P2012"/>
      <c r="Q2012"/>
      <c r="R2012"/>
    </row>
    <row r="2013" spans="1:18" s="1" customFormat="1" x14ac:dyDescent="0.25">
      <c r="A2013"/>
      <c r="B2013"/>
      <c r="C2013"/>
      <c r="D2013"/>
      <c r="E2013"/>
      <c r="F2013"/>
      <c r="G2013"/>
      <c r="H2013"/>
      <c r="I2013"/>
      <c r="J2013"/>
      <c r="K2013"/>
      <c r="L2013"/>
      <c r="M2013"/>
      <c r="N2013"/>
      <c r="O2013"/>
      <c r="P2013"/>
      <c r="Q2013"/>
      <c r="R2013"/>
    </row>
    <row r="2014" spans="1:18" s="1" customFormat="1" x14ac:dyDescent="0.25">
      <c r="A2014"/>
      <c r="B2014"/>
      <c r="C2014"/>
      <c r="D2014"/>
      <c r="E2014"/>
      <c r="F2014"/>
      <c r="G2014"/>
      <c r="H2014"/>
      <c r="I2014"/>
      <c r="J2014"/>
      <c r="K2014"/>
      <c r="L2014"/>
      <c r="M2014"/>
      <c r="N2014"/>
      <c r="O2014"/>
      <c r="P2014"/>
      <c r="Q2014"/>
      <c r="R2014"/>
    </row>
    <row r="2015" spans="1:18" s="1" customFormat="1" x14ac:dyDescent="0.25">
      <c r="A2015"/>
      <c r="B2015"/>
      <c r="C2015"/>
      <c r="D2015"/>
      <c r="E2015"/>
      <c r="F2015"/>
      <c r="G2015"/>
      <c r="H2015"/>
      <c r="I2015"/>
      <c r="J2015"/>
      <c r="K2015"/>
      <c r="L2015"/>
      <c r="M2015"/>
      <c r="N2015"/>
      <c r="O2015"/>
      <c r="P2015"/>
      <c r="Q2015"/>
      <c r="R2015"/>
    </row>
    <row r="2016" spans="1:18" s="1" customFormat="1" x14ac:dyDescent="0.25">
      <c r="A2016"/>
      <c r="B2016"/>
      <c r="C2016"/>
      <c r="D2016"/>
      <c r="E2016"/>
      <c r="F2016"/>
      <c r="G2016"/>
      <c r="H2016"/>
      <c r="I2016"/>
      <c r="J2016"/>
      <c r="K2016"/>
      <c r="L2016"/>
      <c r="M2016"/>
      <c r="N2016"/>
      <c r="O2016"/>
      <c r="P2016"/>
      <c r="Q2016"/>
      <c r="R2016"/>
    </row>
    <row r="2017" spans="1:18" s="1" customFormat="1" x14ac:dyDescent="0.25">
      <c r="A2017"/>
      <c r="B2017"/>
      <c r="C2017"/>
      <c r="D2017"/>
      <c r="E2017"/>
      <c r="F2017"/>
      <c r="G2017"/>
      <c r="H2017"/>
      <c r="I2017"/>
      <c r="J2017"/>
      <c r="K2017"/>
      <c r="L2017"/>
      <c r="M2017"/>
      <c r="N2017"/>
      <c r="O2017"/>
      <c r="P2017"/>
      <c r="Q2017"/>
      <c r="R2017"/>
    </row>
    <row r="2018" spans="1:18" s="1" customFormat="1" x14ac:dyDescent="0.25">
      <c r="A2018"/>
      <c r="B2018"/>
      <c r="C2018"/>
      <c r="D2018"/>
      <c r="E2018"/>
      <c r="F2018"/>
      <c r="G2018"/>
      <c r="H2018"/>
      <c r="I2018"/>
      <c r="J2018"/>
      <c r="K2018"/>
      <c r="L2018"/>
      <c r="M2018"/>
      <c r="N2018"/>
      <c r="O2018"/>
      <c r="P2018"/>
      <c r="Q2018"/>
      <c r="R2018"/>
    </row>
    <row r="2019" spans="1:18" s="1" customFormat="1" x14ac:dyDescent="0.25">
      <c r="A2019"/>
      <c r="B2019"/>
      <c r="C2019"/>
      <c r="D2019"/>
      <c r="E2019"/>
      <c r="F2019"/>
      <c r="G2019"/>
      <c r="H2019"/>
      <c r="I2019"/>
      <c r="J2019"/>
      <c r="K2019"/>
      <c r="L2019"/>
      <c r="M2019"/>
      <c r="N2019"/>
      <c r="O2019"/>
      <c r="P2019"/>
      <c r="Q2019"/>
      <c r="R2019"/>
    </row>
    <row r="2020" spans="1:18" s="1" customFormat="1" x14ac:dyDescent="0.25">
      <c r="A2020"/>
      <c r="B2020"/>
      <c r="C2020"/>
      <c r="D2020"/>
      <c r="E2020"/>
      <c r="F2020"/>
      <c r="G2020"/>
      <c r="H2020"/>
      <c r="I2020"/>
      <c r="J2020"/>
      <c r="K2020"/>
      <c r="L2020"/>
      <c r="M2020"/>
      <c r="N2020"/>
      <c r="O2020"/>
      <c r="P2020"/>
      <c r="Q2020"/>
      <c r="R2020"/>
    </row>
    <row r="2021" spans="1:18" s="1" customFormat="1" x14ac:dyDescent="0.25">
      <c r="A2021"/>
      <c r="B2021"/>
      <c r="C2021"/>
      <c r="D2021"/>
      <c r="E2021"/>
      <c r="F2021"/>
      <c r="G2021"/>
      <c r="H2021"/>
      <c r="I2021"/>
      <c r="J2021"/>
      <c r="K2021"/>
      <c r="L2021"/>
      <c r="M2021"/>
      <c r="N2021"/>
      <c r="O2021"/>
      <c r="P2021"/>
      <c r="Q2021"/>
      <c r="R2021"/>
    </row>
    <row r="2022" spans="1:18" s="1" customFormat="1" x14ac:dyDescent="0.25">
      <c r="A2022"/>
      <c r="B2022"/>
      <c r="C2022"/>
      <c r="D2022"/>
      <c r="E2022"/>
      <c r="F2022"/>
      <c r="G2022"/>
      <c r="H2022"/>
      <c r="I2022"/>
      <c r="J2022"/>
      <c r="K2022"/>
      <c r="L2022"/>
      <c r="M2022"/>
      <c r="N2022"/>
      <c r="O2022"/>
      <c r="P2022"/>
      <c r="Q2022"/>
      <c r="R2022"/>
    </row>
    <row r="2023" spans="1:18" s="1" customFormat="1" x14ac:dyDescent="0.25">
      <c r="A2023"/>
      <c r="B2023"/>
      <c r="C2023"/>
      <c r="D2023"/>
      <c r="E2023"/>
      <c r="F2023"/>
      <c r="G2023"/>
      <c r="H2023"/>
      <c r="I2023"/>
      <c r="J2023"/>
      <c r="K2023"/>
      <c r="L2023"/>
      <c r="M2023"/>
      <c r="N2023"/>
      <c r="O2023"/>
      <c r="P2023"/>
      <c r="Q2023"/>
      <c r="R2023"/>
    </row>
    <row r="2024" spans="1:18" s="1" customFormat="1" x14ac:dyDescent="0.25">
      <c r="A2024"/>
      <c r="B2024"/>
      <c r="C2024"/>
      <c r="D2024"/>
      <c r="E2024"/>
      <c r="F2024"/>
      <c r="G2024"/>
      <c r="H2024"/>
      <c r="I2024"/>
      <c r="J2024"/>
      <c r="K2024"/>
      <c r="L2024"/>
      <c r="M2024"/>
      <c r="N2024"/>
      <c r="O2024"/>
      <c r="P2024"/>
      <c r="Q2024"/>
      <c r="R2024"/>
    </row>
    <row r="2025" spans="1:18" s="1" customFormat="1" x14ac:dyDescent="0.25">
      <c r="A2025"/>
      <c r="B2025"/>
      <c r="C2025"/>
      <c r="D2025"/>
      <c r="E2025"/>
      <c r="F2025"/>
      <c r="G2025"/>
      <c r="H2025"/>
      <c r="I2025"/>
      <c r="J2025"/>
      <c r="K2025"/>
      <c r="L2025"/>
      <c r="M2025"/>
      <c r="N2025"/>
      <c r="O2025"/>
      <c r="P2025"/>
      <c r="Q2025"/>
      <c r="R2025"/>
    </row>
    <row r="2026" spans="1:18" s="1" customFormat="1" x14ac:dyDescent="0.25">
      <c r="A2026"/>
      <c r="B2026"/>
      <c r="C2026"/>
      <c r="D2026"/>
      <c r="E2026"/>
      <c r="F2026"/>
      <c r="G2026"/>
      <c r="H2026"/>
      <c r="I2026"/>
      <c r="J2026"/>
      <c r="K2026"/>
      <c r="L2026"/>
      <c r="M2026"/>
      <c r="N2026"/>
      <c r="O2026"/>
      <c r="P2026"/>
      <c r="Q2026"/>
      <c r="R2026"/>
    </row>
    <row r="2027" spans="1:18" s="1" customFormat="1" x14ac:dyDescent="0.25">
      <c r="A2027"/>
      <c r="B2027"/>
      <c r="C2027"/>
      <c r="D2027"/>
      <c r="E2027"/>
      <c r="F2027"/>
      <c r="G2027"/>
      <c r="H2027"/>
      <c r="I2027"/>
      <c r="J2027"/>
      <c r="K2027"/>
      <c r="L2027"/>
      <c r="M2027"/>
      <c r="N2027"/>
      <c r="O2027"/>
      <c r="P2027"/>
      <c r="Q2027"/>
      <c r="R2027"/>
    </row>
    <row r="2028" spans="1:18" s="1" customFormat="1" x14ac:dyDescent="0.25">
      <c r="A2028"/>
      <c r="B2028"/>
      <c r="C2028"/>
      <c r="D2028"/>
      <c r="E2028"/>
      <c r="F2028"/>
      <c r="G2028"/>
      <c r="H2028"/>
      <c r="I2028"/>
      <c r="J2028"/>
      <c r="K2028"/>
      <c r="L2028"/>
      <c r="M2028"/>
      <c r="N2028"/>
      <c r="O2028"/>
      <c r="P2028"/>
      <c r="Q2028"/>
      <c r="R2028"/>
    </row>
    <row r="2029" spans="1:18" s="1" customFormat="1" x14ac:dyDescent="0.25">
      <c r="A2029"/>
      <c r="B2029"/>
      <c r="C2029"/>
      <c r="D2029"/>
      <c r="E2029"/>
      <c r="F2029"/>
      <c r="G2029"/>
      <c r="H2029"/>
      <c r="I2029"/>
      <c r="J2029"/>
      <c r="K2029"/>
      <c r="L2029"/>
      <c r="M2029"/>
      <c r="N2029"/>
      <c r="O2029"/>
      <c r="P2029"/>
      <c r="Q2029"/>
      <c r="R2029"/>
    </row>
    <row r="2030" spans="1:18" s="1" customFormat="1" x14ac:dyDescent="0.25">
      <c r="A2030"/>
      <c r="B2030"/>
      <c r="C2030"/>
      <c r="D2030"/>
      <c r="E2030"/>
      <c r="F2030"/>
      <c r="G2030"/>
      <c r="H2030"/>
      <c r="I2030"/>
      <c r="J2030"/>
      <c r="K2030"/>
      <c r="L2030"/>
      <c r="M2030"/>
      <c r="N2030"/>
      <c r="O2030"/>
      <c r="P2030"/>
      <c r="Q2030"/>
      <c r="R2030"/>
    </row>
    <row r="2031" spans="1:18" s="1" customFormat="1" x14ac:dyDescent="0.25">
      <c r="A2031"/>
      <c r="B2031"/>
      <c r="C2031"/>
      <c r="D2031"/>
      <c r="E2031"/>
      <c r="F2031"/>
      <c r="G2031"/>
      <c r="H2031"/>
      <c r="I2031"/>
      <c r="J2031"/>
      <c r="K2031"/>
      <c r="L2031"/>
      <c r="M2031"/>
      <c r="N2031"/>
      <c r="O2031"/>
      <c r="P2031"/>
      <c r="Q2031"/>
      <c r="R2031"/>
    </row>
    <row r="2032" spans="1:18" s="1" customFormat="1" x14ac:dyDescent="0.25">
      <c r="A2032"/>
      <c r="B2032"/>
      <c r="C2032"/>
      <c r="D2032"/>
      <c r="E2032"/>
      <c r="F2032"/>
      <c r="G2032"/>
      <c r="H2032"/>
      <c r="I2032"/>
      <c r="J2032"/>
      <c r="K2032"/>
      <c r="L2032"/>
      <c r="M2032"/>
      <c r="N2032"/>
      <c r="O2032"/>
      <c r="P2032"/>
      <c r="Q2032"/>
      <c r="R2032"/>
    </row>
    <row r="2033" spans="1:18" s="1" customFormat="1" x14ac:dyDescent="0.25">
      <c r="A2033"/>
      <c r="B2033"/>
      <c r="C2033"/>
      <c r="D2033"/>
      <c r="E2033"/>
      <c r="F2033"/>
      <c r="G2033"/>
      <c r="H2033"/>
      <c r="I2033"/>
      <c r="J2033"/>
      <c r="K2033"/>
      <c r="L2033"/>
      <c r="M2033"/>
      <c r="N2033"/>
      <c r="O2033"/>
      <c r="P2033"/>
      <c r="Q2033"/>
      <c r="R2033"/>
    </row>
    <row r="2034" spans="1:18" s="1" customFormat="1" x14ac:dyDescent="0.25">
      <c r="A2034"/>
      <c r="B2034"/>
      <c r="C2034"/>
      <c r="D2034"/>
      <c r="E2034"/>
      <c r="F2034"/>
      <c r="G2034"/>
      <c r="H2034"/>
      <c r="I2034"/>
      <c r="J2034"/>
      <c r="K2034"/>
      <c r="L2034"/>
      <c r="M2034"/>
      <c r="N2034"/>
      <c r="O2034"/>
      <c r="P2034"/>
      <c r="Q2034"/>
      <c r="R2034"/>
    </row>
    <row r="2035" spans="1:18" s="1" customFormat="1" x14ac:dyDescent="0.25">
      <c r="A2035"/>
      <c r="B2035"/>
      <c r="C2035"/>
      <c r="D2035"/>
      <c r="E2035"/>
      <c r="F2035"/>
      <c r="G2035"/>
      <c r="H2035"/>
      <c r="I2035"/>
      <c r="J2035"/>
      <c r="K2035"/>
      <c r="L2035"/>
      <c r="M2035"/>
      <c r="N2035"/>
      <c r="O2035"/>
      <c r="P2035"/>
      <c r="Q2035"/>
      <c r="R2035"/>
    </row>
    <row r="2036" spans="1:18" s="1" customFormat="1" x14ac:dyDescent="0.25">
      <c r="A2036"/>
      <c r="B2036"/>
      <c r="C2036"/>
      <c r="D2036"/>
      <c r="E2036"/>
      <c r="F2036"/>
      <c r="G2036"/>
      <c r="H2036"/>
      <c r="I2036"/>
      <c r="J2036"/>
      <c r="K2036"/>
      <c r="L2036"/>
      <c r="M2036"/>
      <c r="N2036"/>
      <c r="O2036"/>
      <c r="P2036"/>
      <c r="Q2036"/>
      <c r="R2036"/>
    </row>
    <row r="2037" spans="1:18" s="1" customFormat="1" x14ac:dyDescent="0.25">
      <c r="A2037"/>
      <c r="B2037"/>
      <c r="C2037"/>
      <c r="D2037"/>
      <c r="E2037"/>
      <c r="F2037"/>
      <c r="G2037"/>
      <c r="H2037"/>
      <c r="I2037"/>
      <c r="J2037"/>
      <c r="K2037"/>
      <c r="L2037"/>
      <c r="M2037"/>
      <c r="N2037"/>
      <c r="O2037"/>
      <c r="P2037"/>
      <c r="Q2037"/>
      <c r="R2037"/>
    </row>
    <row r="2038" spans="1:18" s="1" customFormat="1" x14ac:dyDescent="0.25">
      <c r="A2038"/>
      <c r="B2038"/>
      <c r="C2038"/>
      <c r="D2038"/>
      <c r="E2038"/>
      <c r="F2038"/>
      <c r="G2038"/>
      <c r="H2038"/>
      <c r="I2038"/>
      <c r="J2038"/>
      <c r="K2038"/>
      <c r="L2038"/>
      <c r="M2038"/>
      <c r="N2038"/>
      <c r="O2038"/>
      <c r="P2038"/>
      <c r="Q2038"/>
      <c r="R2038"/>
    </row>
    <row r="2039" spans="1:18" s="1" customFormat="1" x14ac:dyDescent="0.25">
      <c r="A2039"/>
      <c r="B2039"/>
      <c r="C2039"/>
      <c r="D2039"/>
      <c r="E2039"/>
      <c r="F2039"/>
      <c r="G2039"/>
      <c r="H2039"/>
      <c r="I2039"/>
      <c r="J2039"/>
      <c r="K2039"/>
      <c r="L2039"/>
      <c r="M2039"/>
      <c r="N2039"/>
      <c r="O2039"/>
      <c r="P2039"/>
      <c r="Q2039"/>
      <c r="R2039"/>
    </row>
    <row r="2040" spans="1:18" s="1" customFormat="1" x14ac:dyDescent="0.25">
      <c r="A2040"/>
      <c r="B2040"/>
      <c r="C2040"/>
      <c r="D2040"/>
      <c r="E2040"/>
      <c r="F2040"/>
      <c r="G2040"/>
      <c r="H2040"/>
      <c r="I2040"/>
      <c r="J2040"/>
      <c r="K2040"/>
      <c r="L2040"/>
      <c r="M2040"/>
      <c r="N2040"/>
      <c r="O2040"/>
      <c r="P2040"/>
      <c r="Q2040"/>
      <c r="R2040"/>
    </row>
    <row r="2041" spans="1:18" s="1" customFormat="1" x14ac:dyDescent="0.25">
      <c r="A2041"/>
      <c r="B2041"/>
      <c r="C2041"/>
      <c r="D2041"/>
      <c r="E2041"/>
      <c r="F2041"/>
      <c r="G2041"/>
      <c r="H2041"/>
      <c r="I2041"/>
      <c r="J2041"/>
      <c r="K2041"/>
      <c r="L2041"/>
      <c r="M2041"/>
      <c r="N2041"/>
      <c r="O2041"/>
      <c r="P2041"/>
      <c r="Q2041"/>
      <c r="R2041"/>
    </row>
    <row r="2042" spans="1:18" s="1" customFormat="1" x14ac:dyDescent="0.25">
      <c r="A2042"/>
      <c r="B2042"/>
      <c r="C2042"/>
      <c r="D2042"/>
      <c r="E2042"/>
      <c r="F2042"/>
      <c r="G2042"/>
      <c r="H2042"/>
      <c r="I2042"/>
      <c r="J2042"/>
      <c r="K2042"/>
      <c r="L2042"/>
      <c r="M2042"/>
      <c r="N2042"/>
      <c r="O2042"/>
      <c r="P2042"/>
      <c r="Q2042"/>
      <c r="R2042"/>
    </row>
    <row r="2043" spans="1:18" s="1" customFormat="1" x14ac:dyDescent="0.25">
      <c r="A2043"/>
      <c r="B2043"/>
      <c r="C2043"/>
      <c r="D2043"/>
      <c r="E2043"/>
      <c r="F2043"/>
      <c r="G2043"/>
      <c r="H2043"/>
      <c r="I2043"/>
      <c r="J2043"/>
      <c r="K2043"/>
      <c r="L2043"/>
      <c r="M2043"/>
      <c r="N2043"/>
      <c r="O2043"/>
      <c r="P2043"/>
      <c r="Q2043"/>
      <c r="R2043"/>
    </row>
    <row r="2044" spans="1:18" s="1" customFormat="1" x14ac:dyDescent="0.25">
      <c r="A2044"/>
      <c r="B2044"/>
      <c r="C2044"/>
      <c r="D2044"/>
      <c r="E2044"/>
      <c r="F2044"/>
      <c r="G2044"/>
      <c r="H2044"/>
      <c r="I2044"/>
      <c r="J2044"/>
      <c r="K2044"/>
      <c r="L2044"/>
      <c r="M2044"/>
      <c r="N2044"/>
      <c r="O2044"/>
      <c r="P2044"/>
      <c r="Q2044"/>
      <c r="R2044"/>
    </row>
    <row r="2045" spans="1:18" s="1" customFormat="1" x14ac:dyDescent="0.25">
      <c r="A2045"/>
      <c r="B2045"/>
      <c r="C2045"/>
      <c r="D2045"/>
      <c r="E2045"/>
      <c r="F2045"/>
      <c r="G2045"/>
      <c r="H2045"/>
      <c r="I2045"/>
      <c r="J2045"/>
      <c r="K2045"/>
      <c r="L2045"/>
      <c r="M2045"/>
      <c r="N2045"/>
      <c r="O2045"/>
      <c r="P2045"/>
      <c r="Q2045"/>
      <c r="R2045"/>
    </row>
    <row r="2046" spans="1:18" s="1" customFormat="1" x14ac:dyDescent="0.25">
      <c r="A2046"/>
      <c r="B2046"/>
      <c r="C2046"/>
      <c r="D2046"/>
      <c r="E2046"/>
      <c r="F2046"/>
      <c r="G2046"/>
      <c r="H2046"/>
      <c r="I2046"/>
      <c r="J2046"/>
      <c r="K2046"/>
      <c r="L2046"/>
      <c r="M2046"/>
      <c r="N2046"/>
      <c r="O2046"/>
      <c r="P2046"/>
      <c r="Q2046"/>
      <c r="R2046"/>
    </row>
    <row r="2047" spans="1:18" s="1" customFormat="1" x14ac:dyDescent="0.25">
      <c r="A2047"/>
      <c r="B2047"/>
      <c r="C2047"/>
      <c r="D2047"/>
      <c r="E2047"/>
      <c r="F2047"/>
      <c r="G2047"/>
      <c r="H2047"/>
      <c r="I2047"/>
      <c r="J2047"/>
      <c r="K2047"/>
      <c r="L2047"/>
      <c r="M2047"/>
      <c r="N2047"/>
      <c r="O2047"/>
      <c r="P2047"/>
      <c r="Q2047"/>
      <c r="R2047"/>
    </row>
    <row r="2048" spans="1:18" s="1" customFormat="1" x14ac:dyDescent="0.25">
      <c r="A2048"/>
      <c r="B2048"/>
      <c r="C2048"/>
      <c r="D2048"/>
      <c r="E2048"/>
      <c r="F2048"/>
      <c r="G2048"/>
      <c r="H2048"/>
      <c r="I2048"/>
      <c r="J2048"/>
      <c r="K2048"/>
      <c r="L2048"/>
      <c r="M2048"/>
      <c r="N2048"/>
      <c r="O2048"/>
      <c r="P2048"/>
      <c r="Q2048"/>
      <c r="R2048"/>
    </row>
    <row r="2049" spans="1:18" s="1" customFormat="1" x14ac:dyDescent="0.25">
      <c r="A2049"/>
      <c r="B2049"/>
      <c r="C2049"/>
      <c r="D2049"/>
      <c r="E2049"/>
      <c r="F2049"/>
      <c r="G2049"/>
      <c r="H2049"/>
      <c r="I2049"/>
      <c r="J2049"/>
      <c r="K2049"/>
      <c r="L2049"/>
      <c r="M2049"/>
      <c r="N2049"/>
      <c r="O2049"/>
      <c r="P2049"/>
      <c r="Q2049"/>
      <c r="R2049"/>
    </row>
    <row r="2050" spans="1:18" s="1" customFormat="1" x14ac:dyDescent="0.25">
      <c r="A2050"/>
      <c r="B2050"/>
      <c r="C2050"/>
      <c r="D2050"/>
      <c r="E2050"/>
      <c r="F2050"/>
      <c r="G2050"/>
      <c r="H2050"/>
      <c r="I2050"/>
      <c r="J2050"/>
      <c r="K2050"/>
      <c r="L2050"/>
      <c r="M2050"/>
      <c r="N2050"/>
      <c r="O2050"/>
      <c r="P2050"/>
      <c r="Q2050"/>
      <c r="R2050"/>
    </row>
    <row r="2051" spans="1:18" s="1" customFormat="1" x14ac:dyDescent="0.25">
      <c r="A2051"/>
      <c r="B2051"/>
      <c r="C2051"/>
      <c r="D2051"/>
      <c r="E2051"/>
      <c r="F2051"/>
      <c r="G2051"/>
      <c r="H2051"/>
      <c r="I2051"/>
      <c r="J2051"/>
      <c r="K2051"/>
      <c r="L2051"/>
      <c r="M2051"/>
      <c r="N2051"/>
      <c r="O2051"/>
      <c r="P2051"/>
      <c r="Q2051"/>
      <c r="R2051"/>
    </row>
    <row r="2052" spans="1:18" s="1" customFormat="1" x14ac:dyDescent="0.25">
      <c r="A2052"/>
      <c r="B2052"/>
      <c r="C2052"/>
      <c r="D2052"/>
      <c r="E2052"/>
      <c r="F2052"/>
      <c r="G2052"/>
      <c r="H2052"/>
      <c r="I2052"/>
      <c r="J2052"/>
      <c r="K2052"/>
      <c r="L2052"/>
      <c r="M2052"/>
      <c r="N2052"/>
      <c r="O2052"/>
      <c r="P2052"/>
      <c r="Q2052"/>
      <c r="R2052"/>
    </row>
    <row r="2053" spans="1:18" s="1" customFormat="1" x14ac:dyDescent="0.25">
      <c r="A2053"/>
      <c r="B2053"/>
      <c r="C2053"/>
      <c r="D2053"/>
      <c r="E2053"/>
      <c r="F2053"/>
      <c r="G2053"/>
      <c r="H2053"/>
      <c r="I2053"/>
      <c r="J2053"/>
      <c r="K2053"/>
      <c r="L2053"/>
      <c r="M2053"/>
      <c r="N2053"/>
      <c r="O2053"/>
      <c r="P2053"/>
      <c r="Q2053"/>
      <c r="R2053"/>
    </row>
    <row r="2054" spans="1:18" s="1" customFormat="1" x14ac:dyDescent="0.25">
      <c r="A2054"/>
      <c r="B2054"/>
      <c r="C2054"/>
      <c r="D2054"/>
      <c r="E2054"/>
      <c r="F2054"/>
      <c r="G2054"/>
      <c r="H2054"/>
      <c r="I2054"/>
      <c r="J2054"/>
      <c r="K2054"/>
      <c r="L2054"/>
      <c r="M2054"/>
      <c r="N2054"/>
      <c r="O2054"/>
      <c r="P2054"/>
      <c r="Q2054"/>
      <c r="R2054"/>
    </row>
    <row r="2055" spans="1:18" s="1" customFormat="1" x14ac:dyDescent="0.25">
      <c r="A2055"/>
      <c r="B2055"/>
      <c r="C2055"/>
      <c r="D2055"/>
      <c r="E2055"/>
      <c r="F2055"/>
      <c r="G2055"/>
      <c r="H2055"/>
      <c r="I2055"/>
      <c r="J2055"/>
      <c r="K2055"/>
      <c r="L2055"/>
      <c r="M2055"/>
      <c r="N2055"/>
      <c r="O2055"/>
      <c r="P2055"/>
      <c r="Q2055"/>
      <c r="R2055"/>
    </row>
    <row r="2056" spans="1:18" s="1" customFormat="1" x14ac:dyDescent="0.25">
      <c r="A2056"/>
      <c r="B2056"/>
      <c r="C2056"/>
      <c r="D2056"/>
      <c r="E2056"/>
      <c r="F2056"/>
      <c r="G2056"/>
      <c r="H2056"/>
      <c r="I2056"/>
      <c r="J2056"/>
      <c r="K2056"/>
      <c r="L2056"/>
      <c r="M2056"/>
      <c r="N2056"/>
      <c r="O2056"/>
      <c r="P2056"/>
      <c r="Q2056"/>
      <c r="R2056"/>
    </row>
    <row r="2057" spans="1:18" s="1" customFormat="1" x14ac:dyDescent="0.25">
      <c r="A2057"/>
      <c r="B2057"/>
      <c r="C2057"/>
      <c r="D2057"/>
      <c r="E2057"/>
      <c r="F2057"/>
      <c r="G2057"/>
      <c r="H2057"/>
      <c r="I2057"/>
      <c r="J2057"/>
      <c r="K2057"/>
      <c r="L2057"/>
      <c r="M2057"/>
      <c r="N2057"/>
      <c r="O2057"/>
      <c r="P2057"/>
      <c r="Q2057"/>
      <c r="R2057"/>
    </row>
    <row r="2058" spans="1:18" s="1" customFormat="1" x14ac:dyDescent="0.25">
      <c r="A2058"/>
      <c r="B2058"/>
      <c r="C2058"/>
      <c r="D2058"/>
      <c r="E2058"/>
      <c r="F2058"/>
      <c r="G2058"/>
      <c r="H2058"/>
      <c r="I2058"/>
      <c r="J2058"/>
      <c r="K2058"/>
      <c r="L2058"/>
      <c r="M2058"/>
      <c r="N2058"/>
      <c r="O2058"/>
      <c r="P2058"/>
      <c r="Q2058"/>
      <c r="R2058"/>
    </row>
    <row r="2059" spans="1:18" s="1" customFormat="1" x14ac:dyDescent="0.25">
      <c r="A2059"/>
      <c r="B2059"/>
      <c r="C2059"/>
      <c r="D2059"/>
      <c r="E2059"/>
      <c r="F2059"/>
      <c r="G2059"/>
      <c r="H2059"/>
      <c r="I2059"/>
      <c r="J2059"/>
      <c r="K2059"/>
      <c r="L2059"/>
      <c r="M2059"/>
      <c r="N2059"/>
      <c r="O2059"/>
      <c r="P2059"/>
      <c r="Q2059"/>
      <c r="R2059"/>
    </row>
    <row r="2060" spans="1:18" s="1" customFormat="1" x14ac:dyDescent="0.25">
      <c r="A2060"/>
      <c r="B2060"/>
      <c r="C2060"/>
      <c r="D2060"/>
      <c r="E2060"/>
      <c r="F2060"/>
      <c r="G2060"/>
      <c r="H2060"/>
      <c r="I2060"/>
      <c r="J2060"/>
      <c r="K2060"/>
      <c r="L2060"/>
      <c r="M2060"/>
      <c r="N2060"/>
      <c r="O2060"/>
      <c r="P2060"/>
      <c r="Q2060"/>
      <c r="R2060"/>
    </row>
    <row r="2061" spans="1:18" s="1" customFormat="1" x14ac:dyDescent="0.25">
      <c r="A2061"/>
      <c r="B2061"/>
      <c r="C2061"/>
      <c r="D2061"/>
      <c r="E2061"/>
      <c r="F2061"/>
      <c r="G2061"/>
      <c r="H2061"/>
      <c r="I2061"/>
      <c r="J2061"/>
      <c r="K2061"/>
      <c r="L2061"/>
      <c r="M2061"/>
      <c r="N2061"/>
      <c r="O2061"/>
      <c r="P2061"/>
      <c r="Q2061"/>
      <c r="R2061"/>
    </row>
    <row r="2062" spans="1:18" s="1" customFormat="1" x14ac:dyDescent="0.25">
      <c r="A2062"/>
      <c r="B2062"/>
      <c r="C2062"/>
      <c r="D2062"/>
      <c r="E2062"/>
      <c r="F2062"/>
      <c r="G2062"/>
      <c r="H2062"/>
      <c r="I2062"/>
      <c r="J2062"/>
      <c r="K2062"/>
      <c r="L2062"/>
      <c r="M2062"/>
      <c r="N2062"/>
      <c r="O2062"/>
      <c r="P2062"/>
      <c r="Q2062"/>
      <c r="R2062"/>
    </row>
    <row r="2063" spans="1:18" s="1" customFormat="1" x14ac:dyDescent="0.25">
      <c r="A2063"/>
      <c r="B2063"/>
      <c r="C2063"/>
      <c r="D2063"/>
      <c r="E2063"/>
      <c r="F2063"/>
      <c r="G2063"/>
      <c r="H2063"/>
      <c r="I2063"/>
      <c r="J2063"/>
      <c r="K2063"/>
      <c r="L2063"/>
      <c r="M2063"/>
      <c r="N2063"/>
      <c r="O2063"/>
      <c r="P2063"/>
      <c r="Q2063"/>
      <c r="R2063"/>
    </row>
    <row r="2064" spans="1:18" s="1" customFormat="1" x14ac:dyDescent="0.25">
      <c r="A2064"/>
      <c r="B2064"/>
      <c r="C2064"/>
      <c r="D2064"/>
      <c r="E2064"/>
      <c r="F2064"/>
      <c r="G2064"/>
      <c r="H2064"/>
      <c r="I2064"/>
      <c r="J2064"/>
      <c r="K2064"/>
      <c r="L2064"/>
      <c r="M2064"/>
      <c r="N2064"/>
      <c r="O2064"/>
      <c r="P2064"/>
      <c r="Q2064"/>
      <c r="R2064"/>
    </row>
    <row r="2065" spans="1:18" s="1" customFormat="1" x14ac:dyDescent="0.25">
      <c r="A2065"/>
      <c r="B2065"/>
      <c r="C2065"/>
      <c r="D2065"/>
      <c r="E2065"/>
      <c r="F2065"/>
      <c r="G2065"/>
      <c r="H2065"/>
      <c r="I2065"/>
      <c r="J2065"/>
      <c r="K2065"/>
      <c r="L2065"/>
      <c r="M2065"/>
      <c r="N2065"/>
      <c r="O2065"/>
      <c r="P2065"/>
      <c r="Q2065"/>
      <c r="R2065"/>
    </row>
    <row r="2066" spans="1:18" s="1" customFormat="1" x14ac:dyDescent="0.25">
      <c r="A2066"/>
      <c r="B2066"/>
      <c r="C2066"/>
      <c r="D2066"/>
      <c r="E2066"/>
      <c r="F2066"/>
      <c r="G2066"/>
      <c r="H2066"/>
      <c r="I2066"/>
      <c r="J2066"/>
      <c r="K2066"/>
      <c r="L2066"/>
      <c r="M2066"/>
      <c r="N2066"/>
      <c r="O2066"/>
      <c r="P2066"/>
      <c r="Q2066"/>
      <c r="R2066"/>
    </row>
    <row r="2067" spans="1:18" s="1" customFormat="1" x14ac:dyDescent="0.25">
      <c r="A2067"/>
      <c r="B2067"/>
      <c r="C2067"/>
      <c r="D2067"/>
      <c r="E2067"/>
      <c r="F2067"/>
      <c r="G2067"/>
      <c r="H2067"/>
      <c r="I2067"/>
      <c r="J2067"/>
      <c r="K2067"/>
      <c r="L2067"/>
      <c r="M2067"/>
      <c r="N2067"/>
      <c r="O2067"/>
      <c r="P2067"/>
      <c r="Q2067"/>
      <c r="R2067"/>
    </row>
    <row r="2068" spans="1:18" s="1" customFormat="1" x14ac:dyDescent="0.25">
      <c r="A2068"/>
      <c r="B2068"/>
      <c r="C2068"/>
      <c r="D2068"/>
      <c r="E2068"/>
      <c r="F2068"/>
      <c r="G2068"/>
      <c r="H2068"/>
      <c r="I2068"/>
      <c r="J2068"/>
      <c r="K2068"/>
      <c r="L2068"/>
      <c r="M2068"/>
      <c r="N2068"/>
      <c r="O2068"/>
      <c r="P2068"/>
      <c r="Q2068"/>
      <c r="R2068"/>
    </row>
    <row r="2069" spans="1:18" s="1" customFormat="1" x14ac:dyDescent="0.25">
      <c r="A2069"/>
      <c r="B2069"/>
      <c r="C2069"/>
      <c r="D2069"/>
      <c r="E2069"/>
      <c r="F2069"/>
      <c r="G2069"/>
      <c r="H2069"/>
      <c r="I2069"/>
      <c r="J2069"/>
      <c r="K2069"/>
      <c r="L2069"/>
      <c r="M2069"/>
      <c r="N2069"/>
      <c r="O2069"/>
      <c r="P2069"/>
      <c r="Q2069"/>
      <c r="R2069"/>
    </row>
    <row r="2070" spans="1:18" s="1" customFormat="1" x14ac:dyDescent="0.25">
      <c r="A2070"/>
      <c r="B2070"/>
      <c r="C2070"/>
      <c r="D2070"/>
      <c r="E2070"/>
      <c r="F2070"/>
      <c r="G2070"/>
      <c r="H2070"/>
      <c r="I2070"/>
      <c r="J2070"/>
      <c r="K2070"/>
      <c r="L2070"/>
      <c r="M2070"/>
      <c r="N2070"/>
      <c r="O2070"/>
      <c r="P2070"/>
      <c r="Q2070"/>
      <c r="R2070"/>
    </row>
    <row r="2071" spans="1:18" s="1" customFormat="1" x14ac:dyDescent="0.25">
      <c r="A2071"/>
      <c r="B2071"/>
      <c r="C2071"/>
      <c r="D2071"/>
      <c r="E2071"/>
      <c r="F2071"/>
      <c r="G2071"/>
      <c r="H2071"/>
      <c r="I2071"/>
      <c r="J2071"/>
      <c r="K2071"/>
      <c r="L2071"/>
      <c r="M2071"/>
      <c r="N2071"/>
      <c r="O2071"/>
      <c r="P2071"/>
      <c r="Q2071"/>
      <c r="R2071"/>
    </row>
    <row r="2072" spans="1:18" s="1" customFormat="1" x14ac:dyDescent="0.25">
      <c r="A2072"/>
      <c r="B2072"/>
      <c r="C2072"/>
      <c r="D2072"/>
      <c r="E2072"/>
      <c r="F2072"/>
      <c r="G2072"/>
      <c r="H2072"/>
      <c r="I2072"/>
      <c r="J2072"/>
      <c r="K2072"/>
      <c r="L2072"/>
      <c r="M2072"/>
      <c r="N2072"/>
      <c r="O2072"/>
      <c r="P2072"/>
      <c r="Q2072"/>
      <c r="R2072"/>
    </row>
    <row r="2073" spans="1:18" s="1" customFormat="1" x14ac:dyDescent="0.25">
      <c r="A2073"/>
      <c r="B2073"/>
      <c r="C2073"/>
      <c r="D2073"/>
      <c r="E2073"/>
      <c r="F2073"/>
      <c r="G2073"/>
      <c r="H2073"/>
      <c r="I2073"/>
      <c r="J2073"/>
      <c r="K2073"/>
      <c r="L2073"/>
      <c r="M2073"/>
      <c r="N2073"/>
      <c r="O2073"/>
      <c r="P2073"/>
      <c r="Q2073"/>
      <c r="R2073"/>
    </row>
    <row r="2074" spans="1:18" s="1" customFormat="1" x14ac:dyDescent="0.25">
      <c r="A2074"/>
      <c r="B2074"/>
      <c r="C2074"/>
      <c r="D2074"/>
      <c r="E2074"/>
      <c r="F2074"/>
      <c r="G2074"/>
      <c r="H2074"/>
      <c r="I2074"/>
      <c r="J2074"/>
      <c r="K2074"/>
      <c r="L2074"/>
      <c r="M2074"/>
      <c r="N2074"/>
      <c r="O2074"/>
      <c r="P2074"/>
      <c r="Q2074"/>
      <c r="R2074"/>
    </row>
    <row r="2075" spans="1:18" s="1" customFormat="1" x14ac:dyDescent="0.25">
      <c r="A2075"/>
      <c r="B2075"/>
      <c r="C2075"/>
      <c r="D2075"/>
      <c r="E2075"/>
      <c r="F2075"/>
      <c r="G2075"/>
      <c r="H2075"/>
      <c r="I2075"/>
      <c r="J2075"/>
      <c r="K2075"/>
      <c r="L2075"/>
      <c r="M2075"/>
      <c r="N2075"/>
      <c r="O2075"/>
      <c r="P2075"/>
      <c r="Q2075"/>
      <c r="R2075"/>
    </row>
    <row r="2076" spans="1:18" s="1" customFormat="1" x14ac:dyDescent="0.25">
      <c r="A2076"/>
      <c r="B2076"/>
      <c r="C2076"/>
      <c r="D2076"/>
      <c r="E2076"/>
      <c r="F2076"/>
      <c r="G2076"/>
      <c r="H2076"/>
      <c r="I2076"/>
      <c r="J2076"/>
      <c r="K2076"/>
      <c r="L2076"/>
      <c r="M2076"/>
      <c r="N2076"/>
      <c r="O2076"/>
      <c r="P2076"/>
      <c r="Q2076"/>
      <c r="R2076"/>
    </row>
    <row r="2077" spans="1:18" s="1" customFormat="1" x14ac:dyDescent="0.25">
      <c r="A2077"/>
      <c r="B2077"/>
      <c r="C2077"/>
      <c r="D2077"/>
      <c r="E2077"/>
      <c r="F2077"/>
      <c r="G2077"/>
      <c r="H2077"/>
      <c r="I2077"/>
      <c r="J2077"/>
      <c r="K2077"/>
      <c r="L2077"/>
      <c r="M2077"/>
      <c r="N2077"/>
      <c r="O2077"/>
      <c r="P2077"/>
      <c r="Q2077"/>
      <c r="R2077"/>
    </row>
    <row r="2078" spans="1:18" s="1" customFormat="1" x14ac:dyDescent="0.25">
      <c r="A2078"/>
      <c r="B2078"/>
      <c r="C2078"/>
      <c r="D2078"/>
      <c r="E2078"/>
      <c r="F2078"/>
      <c r="G2078"/>
      <c r="H2078"/>
      <c r="I2078"/>
      <c r="J2078"/>
      <c r="K2078"/>
      <c r="L2078"/>
      <c r="M2078"/>
      <c r="N2078"/>
      <c r="O2078"/>
      <c r="P2078"/>
      <c r="Q2078"/>
      <c r="R2078"/>
    </row>
    <row r="2079" spans="1:18" s="1" customFormat="1" x14ac:dyDescent="0.25">
      <c r="A2079"/>
      <c r="B2079"/>
      <c r="C2079"/>
      <c r="D2079"/>
      <c r="E2079"/>
      <c r="F2079"/>
      <c r="G2079"/>
      <c r="H2079"/>
      <c r="I2079"/>
      <c r="J2079"/>
      <c r="K2079"/>
      <c r="L2079"/>
      <c r="M2079"/>
      <c r="N2079"/>
      <c r="O2079"/>
      <c r="P2079"/>
      <c r="Q2079"/>
      <c r="R2079"/>
    </row>
    <row r="2080" spans="1:18" s="1" customFormat="1" x14ac:dyDescent="0.25">
      <c r="A2080"/>
      <c r="B2080"/>
      <c r="C2080"/>
      <c r="D2080"/>
      <c r="E2080"/>
      <c r="F2080"/>
      <c r="G2080"/>
      <c r="H2080"/>
      <c r="I2080"/>
      <c r="J2080"/>
      <c r="K2080"/>
      <c r="L2080"/>
      <c r="M2080"/>
      <c r="N2080"/>
      <c r="O2080"/>
      <c r="P2080"/>
      <c r="Q2080"/>
      <c r="R2080"/>
    </row>
    <row r="2081" spans="1:18" s="1" customFormat="1" x14ac:dyDescent="0.25">
      <c r="A2081"/>
      <c r="B2081"/>
      <c r="C2081"/>
      <c r="D2081"/>
      <c r="E2081"/>
      <c r="F2081"/>
      <c r="G2081"/>
      <c r="H2081"/>
      <c r="I2081"/>
      <c r="J2081"/>
      <c r="K2081"/>
      <c r="L2081"/>
      <c r="M2081"/>
      <c r="N2081"/>
      <c r="O2081"/>
      <c r="P2081"/>
      <c r="Q2081"/>
      <c r="R2081"/>
    </row>
    <row r="2082" spans="1:18" s="1" customFormat="1" x14ac:dyDescent="0.25">
      <c r="A2082"/>
      <c r="B2082"/>
      <c r="C2082"/>
      <c r="D2082"/>
      <c r="E2082"/>
      <c r="F2082"/>
      <c r="G2082"/>
      <c r="H2082"/>
      <c r="I2082"/>
      <c r="J2082"/>
      <c r="K2082"/>
      <c r="L2082"/>
      <c r="M2082"/>
      <c r="N2082"/>
      <c r="O2082"/>
      <c r="P2082"/>
      <c r="Q2082"/>
      <c r="R2082"/>
    </row>
    <row r="2083" spans="1:18" s="1" customFormat="1" x14ac:dyDescent="0.25">
      <c r="A2083"/>
      <c r="B2083"/>
      <c r="C2083"/>
      <c r="D2083"/>
      <c r="E2083"/>
      <c r="F2083"/>
      <c r="G2083"/>
      <c r="H2083"/>
      <c r="I2083"/>
      <c r="J2083"/>
      <c r="K2083"/>
      <c r="L2083"/>
      <c r="M2083"/>
      <c r="N2083"/>
      <c r="O2083"/>
      <c r="P2083"/>
      <c r="Q2083"/>
      <c r="R2083"/>
    </row>
    <row r="2084" spans="1:18" s="1" customFormat="1" x14ac:dyDescent="0.25">
      <c r="A2084"/>
      <c r="B2084"/>
      <c r="C2084"/>
      <c r="D2084"/>
      <c r="E2084"/>
      <c r="F2084"/>
      <c r="G2084"/>
      <c r="H2084"/>
      <c r="I2084"/>
      <c r="J2084"/>
      <c r="K2084"/>
      <c r="L2084"/>
      <c r="M2084"/>
      <c r="N2084"/>
      <c r="O2084"/>
      <c r="P2084"/>
      <c r="Q2084"/>
      <c r="R2084"/>
    </row>
    <row r="2085" spans="1:18" s="1" customFormat="1" x14ac:dyDescent="0.25">
      <c r="A2085"/>
      <c r="B2085"/>
      <c r="C2085"/>
      <c r="D2085"/>
      <c r="E2085"/>
      <c r="F2085"/>
      <c r="G2085"/>
      <c r="H2085"/>
      <c r="I2085"/>
      <c r="J2085"/>
      <c r="K2085"/>
      <c r="L2085"/>
      <c r="M2085"/>
      <c r="N2085"/>
      <c r="O2085"/>
      <c r="P2085"/>
      <c r="Q2085"/>
      <c r="R2085"/>
    </row>
    <row r="2086" spans="1:18" s="1" customFormat="1" x14ac:dyDescent="0.25">
      <c r="A2086"/>
      <c r="B2086"/>
      <c r="C2086"/>
      <c r="D2086"/>
      <c r="E2086"/>
      <c r="F2086"/>
      <c r="G2086"/>
      <c r="H2086"/>
      <c r="I2086"/>
      <c r="J2086"/>
      <c r="K2086"/>
      <c r="L2086"/>
      <c r="M2086"/>
      <c r="N2086"/>
      <c r="O2086"/>
      <c r="P2086"/>
      <c r="Q2086"/>
      <c r="R2086"/>
    </row>
    <row r="2087" spans="1:18" s="1" customFormat="1" x14ac:dyDescent="0.25">
      <c r="A2087"/>
      <c r="B2087"/>
      <c r="C2087"/>
      <c r="D2087"/>
      <c r="E2087"/>
      <c r="F2087"/>
      <c r="G2087"/>
      <c r="H2087"/>
      <c r="I2087"/>
      <c r="J2087"/>
      <c r="K2087"/>
      <c r="L2087"/>
      <c r="M2087"/>
      <c r="N2087"/>
      <c r="O2087"/>
      <c r="P2087"/>
      <c r="Q2087"/>
      <c r="R2087"/>
    </row>
    <row r="2088" spans="1:18" s="1" customFormat="1" x14ac:dyDescent="0.25">
      <c r="A2088"/>
      <c r="B2088"/>
      <c r="C2088"/>
      <c r="D2088"/>
      <c r="E2088"/>
      <c r="F2088"/>
      <c r="G2088"/>
      <c r="H2088"/>
      <c r="I2088"/>
      <c r="J2088"/>
      <c r="K2088"/>
      <c r="L2088"/>
      <c r="M2088"/>
      <c r="N2088"/>
      <c r="O2088"/>
      <c r="P2088"/>
      <c r="Q2088"/>
      <c r="R2088"/>
    </row>
    <row r="2089" spans="1:18" s="1" customFormat="1" x14ac:dyDescent="0.25">
      <c r="A2089"/>
      <c r="B2089"/>
      <c r="C2089"/>
      <c r="D2089"/>
      <c r="E2089"/>
      <c r="F2089"/>
      <c r="G2089"/>
      <c r="H2089"/>
      <c r="I2089"/>
      <c r="J2089"/>
      <c r="K2089"/>
      <c r="L2089"/>
      <c r="M2089"/>
      <c r="N2089"/>
      <c r="O2089"/>
      <c r="P2089"/>
      <c r="Q2089"/>
      <c r="R2089"/>
    </row>
    <row r="2090" spans="1:18" s="1" customFormat="1" x14ac:dyDescent="0.25">
      <c r="A2090"/>
      <c r="B2090"/>
      <c r="C2090"/>
      <c r="D2090"/>
      <c r="E2090"/>
      <c r="F2090"/>
      <c r="G2090"/>
      <c r="H2090"/>
      <c r="I2090"/>
      <c r="J2090"/>
      <c r="K2090"/>
      <c r="L2090"/>
      <c r="M2090"/>
      <c r="N2090"/>
      <c r="O2090"/>
      <c r="P2090"/>
      <c r="Q2090"/>
      <c r="R2090"/>
    </row>
    <row r="2091" spans="1:18" s="1" customFormat="1" x14ac:dyDescent="0.25">
      <c r="A2091"/>
      <c r="B2091"/>
      <c r="C2091"/>
      <c r="D2091"/>
      <c r="E2091"/>
      <c r="F2091"/>
      <c r="G2091"/>
      <c r="H2091"/>
      <c r="I2091"/>
      <c r="J2091"/>
      <c r="K2091"/>
      <c r="L2091"/>
      <c r="M2091"/>
      <c r="N2091"/>
      <c r="O2091"/>
      <c r="P2091"/>
      <c r="Q2091"/>
      <c r="R2091"/>
    </row>
    <row r="2092" spans="1:18" s="1" customFormat="1" x14ac:dyDescent="0.25">
      <c r="A2092"/>
      <c r="B2092"/>
      <c r="C2092"/>
      <c r="D2092"/>
      <c r="E2092"/>
      <c r="F2092"/>
      <c r="G2092"/>
      <c r="H2092"/>
      <c r="I2092"/>
      <c r="J2092"/>
      <c r="K2092"/>
      <c r="L2092"/>
      <c r="M2092"/>
      <c r="N2092"/>
      <c r="O2092"/>
      <c r="P2092"/>
      <c r="Q2092"/>
      <c r="R2092"/>
    </row>
    <row r="2093" spans="1:18" s="1" customFormat="1" x14ac:dyDescent="0.25">
      <c r="A2093"/>
      <c r="B2093"/>
      <c r="C2093"/>
      <c r="D2093"/>
      <c r="E2093"/>
      <c r="F2093"/>
      <c r="G2093"/>
      <c r="H2093"/>
      <c r="I2093"/>
      <c r="J2093"/>
      <c r="K2093"/>
      <c r="L2093"/>
      <c r="M2093"/>
      <c r="N2093"/>
      <c r="O2093"/>
      <c r="P2093"/>
      <c r="Q2093"/>
      <c r="R2093"/>
    </row>
    <row r="2094" spans="1:18" s="1" customFormat="1" x14ac:dyDescent="0.25">
      <c r="A2094"/>
      <c r="B2094"/>
      <c r="C2094"/>
      <c r="D2094"/>
      <c r="E2094"/>
      <c r="F2094"/>
      <c r="G2094"/>
      <c r="H2094"/>
      <c r="I2094"/>
      <c r="J2094"/>
      <c r="K2094"/>
      <c r="L2094"/>
      <c r="M2094"/>
      <c r="N2094"/>
      <c r="O2094"/>
      <c r="P2094"/>
      <c r="Q2094"/>
      <c r="R2094"/>
    </row>
    <row r="2095" spans="1:18" s="1" customFormat="1" x14ac:dyDescent="0.25">
      <c r="A2095"/>
      <c r="B2095"/>
      <c r="C2095"/>
      <c r="D2095"/>
      <c r="E2095"/>
      <c r="F2095"/>
      <c r="G2095"/>
      <c r="H2095"/>
      <c r="I2095"/>
      <c r="J2095"/>
      <c r="K2095"/>
      <c r="L2095"/>
      <c r="M2095"/>
      <c r="N2095"/>
      <c r="O2095"/>
      <c r="P2095"/>
      <c r="Q2095"/>
      <c r="R2095"/>
    </row>
    <row r="2096" spans="1:18" s="1" customFormat="1" x14ac:dyDescent="0.25">
      <c r="A2096"/>
      <c r="B2096"/>
      <c r="C2096"/>
      <c r="D2096"/>
      <c r="E2096"/>
      <c r="F2096"/>
      <c r="G2096"/>
      <c r="H2096"/>
      <c r="I2096"/>
      <c r="J2096"/>
      <c r="K2096"/>
      <c r="L2096"/>
      <c r="M2096"/>
      <c r="N2096"/>
      <c r="O2096"/>
      <c r="P2096"/>
      <c r="Q2096"/>
      <c r="R2096"/>
    </row>
    <row r="2097" spans="1:18" s="1" customFormat="1" x14ac:dyDescent="0.25">
      <c r="A2097"/>
      <c r="B2097"/>
      <c r="C2097"/>
      <c r="D2097"/>
      <c r="E2097"/>
      <c r="F2097"/>
      <c r="G2097"/>
      <c r="H2097"/>
      <c r="I2097"/>
      <c r="J2097"/>
      <c r="K2097"/>
      <c r="L2097"/>
      <c r="M2097"/>
      <c r="N2097"/>
      <c r="O2097"/>
      <c r="P2097"/>
      <c r="Q2097"/>
      <c r="R2097"/>
    </row>
    <row r="2098" spans="1:18" s="1" customFormat="1" x14ac:dyDescent="0.25">
      <c r="A2098"/>
      <c r="B2098"/>
      <c r="C2098"/>
      <c r="D2098"/>
      <c r="E2098"/>
      <c r="F2098"/>
      <c r="G2098"/>
      <c r="H2098"/>
      <c r="I2098"/>
      <c r="J2098"/>
      <c r="K2098"/>
      <c r="L2098"/>
      <c r="M2098"/>
      <c r="N2098"/>
      <c r="O2098"/>
      <c r="P2098"/>
      <c r="Q2098"/>
      <c r="R2098"/>
    </row>
    <row r="2099" spans="1:18" s="1" customFormat="1" x14ac:dyDescent="0.25">
      <c r="A2099"/>
      <c r="B2099"/>
      <c r="C2099"/>
      <c r="D2099"/>
      <c r="E2099"/>
      <c r="F2099"/>
      <c r="G2099"/>
      <c r="H2099"/>
      <c r="I2099"/>
      <c r="J2099"/>
      <c r="K2099"/>
      <c r="L2099"/>
      <c r="M2099"/>
      <c r="N2099"/>
      <c r="O2099"/>
      <c r="P2099"/>
      <c r="Q2099"/>
      <c r="R2099"/>
    </row>
    <row r="2100" spans="1:18" s="1" customFormat="1" x14ac:dyDescent="0.25">
      <c r="A2100"/>
      <c r="B2100"/>
      <c r="C2100"/>
      <c r="D2100"/>
      <c r="E2100"/>
      <c r="F2100"/>
      <c r="G2100"/>
      <c r="H2100"/>
      <c r="I2100"/>
      <c r="J2100"/>
      <c r="K2100"/>
      <c r="L2100"/>
      <c r="M2100"/>
      <c r="N2100"/>
      <c r="O2100"/>
      <c r="P2100"/>
      <c r="Q2100"/>
      <c r="R2100"/>
    </row>
    <row r="2101" spans="1:18" s="1" customFormat="1" x14ac:dyDescent="0.25">
      <c r="A2101"/>
      <c r="B2101"/>
      <c r="C2101"/>
      <c r="D2101"/>
      <c r="E2101"/>
      <c r="F2101"/>
      <c r="G2101"/>
      <c r="H2101"/>
      <c r="I2101"/>
      <c r="J2101"/>
      <c r="K2101"/>
      <c r="L2101"/>
      <c r="M2101"/>
      <c r="N2101"/>
      <c r="O2101"/>
      <c r="P2101"/>
      <c r="Q2101"/>
      <c r="R2101"/>
    </row>
    <row r="2102" spans="1:18" s="1" customFormat="1" x14ac:dyDescent="0.25">
      <c r="A2102"/>
      <c r="B2102"/>
      <c r="C2102"/>
      <c r="D2102"/>
      <c r="E2102"/>
      <c r="F2102"/>
      <c r="G2102"/>
      <c r="H2102"/>
      <c r="I2102"/>
      <c r="J2102"/>
      <c r="K2102"/>
      <c r="L2102"/>
      <c r="M2102"/>
      <c r="N2102"/>
      <c r="O2102"/>
      <c r="P2102"/>
      <c r="Q2102"/>
      <c r="R2102"/>
    </row>
    <row r="2103" spans="1:18" s="1" customFormat="1" x14ac:dyDescent="0.25">
      <c r="A2103"/>
      <c r="B2103"/>
      <c r="C2103"/>
      <c r="D2103"/>
      <c r="E2103"/>
      <c r="F2103"/>
      <c r="G2103"/>
      <c r="H2103"/>
      <c r="I2103"/>
      <c r="J2103"/>
      <c r="K2103"/>
      <c r="L2103"/>
      <c r="M2103"/>
      <c r="N2103"/>
      <c r="O2103"/>
      <c r="P2103"/>
      <c r="Q2103"/>
      <c r="R2103"/>
    </row>
    <row r="2104" spans="1:18" s="1" customFormat="1" x14ac:dyDescent="0.25">
      <c r="A2104"/>
      <c r="B2104"/>
      <c r="C2104"/>
      <c r="D2104"/>
      <c r="E2104"/>
      <c r="F2104"/>
      <c r="G2104"/>
      <c r="H2104"/>
      <c r="I2104"/>
      <c r="J2104"/>
      <c r="K2104"/>
      <c r="L2104"/>
      <c r="M2104"/>
      <c r="N2104"/>
      <c r="O2104"/>
      <c r="P2104"/>
      <c r="Q2104"/>
      <c r="R2104"/>
    </row>
    <row r="2105" spans="1:18" s="1" customFormat="1" x14ac:dyDescent="0.25">
      <c r="A2105"/>
      <c r="B2105"/>
      <c r="C2105"/>
      <c r="D2105"/>
      <c r="E2105"/>
      <c r="F2105"/>
      <c r="G2105"/>
      <c r="H2105"/>
      <c r="I2105"/>
      <c r="J2105"/>
      <c r="K2105"/>
      <c r="L2105"/>
      <c r="M2105"/>
      <c r="N2105"/>
      <c r="O2105"/>
      <c r="P2105"/>
      <c r="Q2105"/>
      <c r="R2105"/>
    </row>
    <row r="2106" spans="1:18" s="1" customFormat="1" x14ac:dyDescent="0.25">
      <c r="A2106"/>
      <c r="B2106"/>
      <c r="C2106"/>
      <c r="D2106"/>
      <c r="E2106"/>
      <c r="F2106"/>
      <c r="G2106"/>
      <c r="H2106"/>
      <c r="I2106"/>
      <c r="J2106"/>
      <c r="K2106"/>
      <c r="L2106"/>
      <c r="M2106"/>
      <c r="N2106"/>
      <c r="O2106"/>
      <c r="P2106"/>
      <c r="Q2106"/>
      <c r="R2106"/>
    </row>
    <row r="2107" spans="1:18" s="1" customFormat="1" x14ac:dyDescent="0.25">
      <c r="A2107"/>
      <c r="B2107"/>
      <c r="C2107"/>
      <c r="D2107"/>
      <c r="E2107"/>
      <c r="F2107"/>
      <c r="G2107"/>
      <c r="H2107"/>
      <c r="I2107"/>
      <c r="J2107"/>
      <c r="K2107"/>
      <c r="L2107"/>
      <c r="M2107"/>
      <c r="N2107"/>
      <c r="O2107"/>
      <c r="P2107"/>
      <c r="Q2107"/>
      <c r="R2107"/>
    </row>
    <row r="2108" spans="1:18" s="1" customFormat="1" x14ac:dyDescent="0.25">
      <c r="A2108"/>
      <c r="B2108"/>
      <c r="C2108"/>
      <c r="D2108"/>
      <c r="E2108"/>
      <c r="F2108"/>
      <c r="G2108"/>
      <c r="H2108"/>
      <c r="I2108"/>
      <c r="J2108"/>
      <c r="K2108"/>
      <c r="L2108"/>
      <c r="M2108"/>
      <c r="N2108"/>
      <c r="O2108"/>
      <c r="P2108"/>
      <c r="Q2108"/>
      <c r="R2108"/>
    </row>
    <row r="2109" spans="1:18" s="1" customFormat="1" x14ac:dyDescent="0.25">
      <c r="A2109"/>
      <c r="B2109"/>
      <c r="C2109"/>
      <c r="D2109"/>
      <c r="E2109"/>
      <c r="F2109"/>
      <c r="G2109"/>
      <c r="H2109"/>
      <c r="I2109"/>
      <c r="J2109"/>
      <c r="K2109"/>
      <c r="L2109"/>
      <c r="M2109"/>
      <c r="N2109"/>
      <c r="O2109"/>
      <c r="P2109"/>
      <c r="Q2109"/>
      <c r="R2109"/>
    </row>
    <row r="2110" spans="1:18" s="1" customFormat="1" x14ac:dyDescent="0.25">
      <c r="A2110"/>
      <c r="B2110"/>
      <c r="C2110"/>
      <c r="D2110"/>
      <c r="E2110"/>
      <c r="F2110"/>
      <c r="G2110"/>
      <c r="H2110"/>
      <c r="I2110"/>
      <c r="J2110"/>
      <c r="K2110"/>
      <c r="L2110"/>
      <c r="M2110"/>
      <c r="N2110"/>
      <c r="O2110"/>
      <c r="P2110"/>
      <c r="Q2110"/>
      <c r="R2110"/>
    </row>
    <row r="2111" spans="1:18" s="1" customFormat="1" x14ac:dyDescent="0.25">
      <c r="A2111"/>
      <c r="B2111"/>
      <c r="C2111"/>
      <c r="D2111"/>
      <c r="E2111"/>
      <c r="F2111"/>
      <c r="G2111"/>
      <c r="H2111"/>
      <c r="I2111"/>
      <c r="J2111"/>
      <c r="K2111"/>
      <c r="L2111"/>
      <c r="M2111"/>
      <c r="N2111"/>
      <c r="O2111"/>
      <c r="P2111"/>
      <c r="Q2111"/>
      <c r="R2111"/>
    </row>
    <row r="2112" spans="1:18" s="1" customFormat="1" x14ac:dyDescent="0.25">
      <c r="A2112"/>
      <c r="B2112"/>
      <c r="C2112"/>
      <c r="D2112"/>
      <c r="E2112"/>
      <c r="F2112"/>
      <c r="G2112"/>
      <c r="H2112"/>
      <c r="I2112"/>
      <c r="J2112"/>
      <c r="K2112"/>
      <c r="L2112"/>
      <c r="M2112"/>
      <c r="N2112"/>
      <c r="O2112"/>
      <c r="P2112"/>
      <c r="Q2112"/>
      <c r="R2112"/>
    </row>
    <row r="2113" spans="1:18" s="1" customFormat="1" x14ac:dyDescent="0.25">
      <c r="A2113"/>
      <c r="B2113"/>
      <c r="C2113"/>
      <c r="D2113"/>
      <c r="E2113"/>
      <c r="F2113"/>
      <c r="G2113"/>
      <c r="H2113"/>
      <c r="I2113"/>
      <c r="J2113"/>
      <c r="K2113"/>
      <c r="L2113"/>
      <c r="M2113"/>
      <c r="N2113"/>
      <c r="O2113"/>
      <c r="P2113"/>
      <c r="Q2113"/>
      <c r="R2113"/>
    </row>
    <row r="2114" spans="1:18" s="1" customFormat="1" x14ac:dyDescent="0.25">
      <c r="A2114"/>
      <c r="B2114"/>
      <c r="C2114"/>
      <c r="D2114"/>
      <c r="E2114"/>
      <c r="F2114"/>
      <c r="G2114"/>
      <c r="H2114"/>
      <c r="I2114"/>
      <c r="J2114"/>
      <c r="K2114"/>
      <c r="L2114"/>
      <c r="M2114"/>
      <c r="N2114"/>
      <c r="O2114"/>
      <c r="P2114"/>
      <c r="Q2114"/>
      <c r="R2114"/>
    </row>
    <row r="2115" spans="1:18" s="1" customFormat="1" x14ac:dyDescent="0.25">
      <c r="A2115"/>
      <c r="B2115"/>
      <c r="C2115"/>
      <c r="D2115"/>
      <c r="E2115"/>
      <c r="F2115"/>
      <c r="G2115"/>
      <c r="H2115"/>
      <c r="I2115"/>
      <c r="J2115"/>
      <c r="K2115"/>
      <c r="L2115"/>
      <c r="M2115"/>
      <c r="N2115"/>
      <c r="O2115"/>
      <c r="P2115"/>
      <c r="Q2115"/>
      <c r="R2115"/>
    </row>
    <row r="2116" spans="1:18" s="1" customFormat="1" x14ac:dyDescent="0.25">
      <c r="A2116"/>
      <c r="B2116"/>
      <c r="C2116"/>
      <c r="D2116"/>
      <c r="E2116"/>
      <c r="F2116"/>
      <c r="G2116"/>
      <c r="H2116"/>
      <c r="I2116"/>
      <c r="J2116"/>
      <c r="K2116"/>
      <c r="L2116"/>
      <c r="M2116"/>
      <c r="N2116"/>
      <c r="O2116"/>
      <c r="P2116"/>
      <c r="Q2116"/>
      <c r="R2116"/>
    </row>
    <row r="2117" spans="1:18" s="1" customFormat="1" x14ac:dyDescent="0.25">
      <c r="A2117"/>
      <c r="B2117"/>
      <c r="C2117"/>
      <c r="D2117"/>
      <c r="E2117"/>
      <c r="F2117"/>
      <c r="G2117"/>
      <c r="H2117"/>
      <c r="I2117"/>
      <c r="J2117"/>
      <c r="K2117"/>
      <c r="L2117"/>
      <c r="M2117"/>
      <c r="N2117"/>
      <c r="O2117"/>
      <c r="P2117"/>
      <c r="Q2117"/>
      <c r="R2117"/>
    </row>
    <row r="2118" spans="1:18" s="1" customFormat="1" x14ac:dyDescent="0.25">
      <c r="A2118"/>
      <c r="B2118"/>
      <c r="C2118"/>
      <c r="D2118"/>
      <c r="E2118"/>
      <c r="F2118"/>
      <c r="G2118"/>
      <c r="H2118"/>
      <c r="I2118"/>
      <c r="J2118"/>
      <c r="K2118"/>
      <c r="L2118"/>
      <c r="M2118"/>
      <c r="N2118"/>
      <c r="O2118"/>
      <c r="P2118"/>
      <c r="Q2118"/>
      <c r="R2118"/>
    </row>
    <row r="2119" spans="1:18" s="1" customFormat="1" x14ac:dyDescent="0.25">
      <c r="A2119"/>
      <c r="B2119"/>
      <c r="C2119"/>
      <c r="D2119"/>
      <c r="E2119"/>
      <c r="F2119"/>
      <c r="G2119"/>
      <c r="H2119"/>
      <c r="I2119"/>
      <c r="J2119"/>
      <c r="K2119"/>
      <c r="L2119"/>
      <c r="M2119"/>
      <c r="N2119"/>
      <c r="O2119"/>
      <c r="P2119"/>
      <c r="Q2119"/>
      <c r="R2119"/>
    </row>
    <row r="2120" spans="1:18" s="1" customFormat="1" x14ac:dyDescent="0.25">
      <c r="A2120"/>
      <c r="B2120"/>
      <c r="C2120"/>
      <c r="D2120"/>
      <c r="E2120"/>
      <c r="F2120"/>
      <c r="G2120"/>
      <c r="H2120"/>
      <c r="I2120"/>
      <c r="J2120"/>
      <c r="K2120"/>
      <c r="L2120"/>
      <c r="M2120"/>
      <c r="N2120"/>
      <c r="O2120"/>
      <c r="P2120"/>
      <c r="Q2120"/>
      <c r="R2120"/>
    </row>
    <row r="2121" spans="1:18" s="1" customFormat="1" x14ac:dyDescent="0.25">
      <c r="A2121"/>
      <c r="B2121"/>
      <c r="C2121"/>
      <c r="D2121"/>
      <c r="E2121"/>
      <c r="F2121"/>
      <c r="G2121"/>
      <c r="H2121"/>
      <c r="I2121"/>
      <c r="J2121"/>
      <c r="K2121"/>
      <c r="L2121"/>
      <c r="M2121"/>
      <c r="N2121"/>
      <c r="O2121"/>
      <c r="P2121"/>
      <c r="Q2121"/>
      <c r="R2121"/>
    </row>
    <row r="2122" spans="1:18" s="1" customFormat="1" x14ac:dyDescent="0.25">
      <c r="A2122"/>
      <c r="B2122"/>
      <c r="C2122"/>
      <c r="D2122"/>
      <c r="E2122"/>
      <c r="F2122"/>
      <c r="G2122"/>
      <c r="H2122"/>
      <c r="I2122"/>
      <c r="J2122"/>
      <c r="K2122"/>
      <c r="L2122"/>
      <c r="M2122"/>
      <c r="N2122"/>
      <c r="O2122"/>
      <c r="P2122"/>
      <c r="Q2122"/>
      <c r="R2122"/>
    </row>
    <row r="2123" spans="1:18" s="1" customFormat="1" x14ac:dyDescent="0.25">
      <c r="A2123"/>
      <c r="B2123"/>
      <c r="C2123"/>
      <c r="D2123"/>
      <c r="E2123"/>
      <c r="F2123"/>
      <c r="G2123"/>
      <c r="H2123"/>
      <c r="I2123"/>
      <c r="J2123"/>
      <c r="K2123"/>
      <c r="L2123"/>
      <c r="M2123"/>
      <c r="N2123"/>
      <c r="O2123"/>
      <c r="P2123"/>
      <c r="Q2123"/>
      <c r="R2123"/>
    </row>
    <row r="2124" spans="1:18" s="1" customFormat="1" x14ac:dyDescent="0.25">
      <c r="A2124"/>
      <c r="B2124"/>
      <c r="C2124"/>
      <c r="D2124"/>
      <c r="E2124"/>
      <c r="F2124"/>
      <c r="G2124"/>
      <c r="H2124"/>
      <c r="I2124"/>
      <c r="J2124"/>
      <c r="K2124"/>
      <c r="L2124"/>
      <c r="M2124"/>
      <c r="N2124"/>
      <c r="O2124"/>
      <c r="P2124"/>
      <c r="Q2124"/>
      <c r="R2124"/>
    </row>
    <row r="2125" spans="1:18" s="1" customFormat="1" x14ac:dyDescent="0.25">
      <c r="A2125"/>
      <c r="B2125"/>
      <c r="C2125"/>
      <c r="D2125"/>
      <c r="E2125"/>
      <c r="F2125"/>
      <c r="G2125"/>
      <c r="H2125"/>
      <c r="I2125"/>
      <c r="J2125"/>
      <c r="K2125"/>
      <c r="L2125"/>
      <c r="M2125"/>
      <c r="N2125"/>
      <c r="O2125"/>
      <c r="P2125"/>
      <c r="Q2125"/>
      <c r="R2125"/>
    </row>
    <row r="2126" spans="1:18" s="1" customFormat="1" x14ac:dyDescent="0.25">
      <c r="A2126"/>
      <c r="B2126"/>
      <c r="C2126"/>
      <c r="D2126"/>
      <c r="E2126"/>
      <c r="F2126"/>
      <c r="G2126"/>
      <c r="H2126"/>
      <c r="I2126"/>
      <c r="J2126"/>
      <c r="K2126"/>
      <c r="L2126"/>
      <c r="M2126"/>
      <c r="N2126"/>
      <c r="O2126"/>
      <c r="P2126"/>
      <c r="Q2126"/>
      <c r="R2126"/>
    </row>
    <row r="2127" spans="1:18" s="1" customFormat="1" x14ac:dyDescent="0.25">
      <c r="A2127"/>
      <c r="B2127"/>
      <c r="C2127"/>
      <c r="D2127"/>
      <c r="E2127"/>
      <c r="F2127"/>
      <c r="G2127"/>
      <c r="H2127"/>
      <c r="I2127"/>
      <c r="J2127"/>
      <c r="K2127"/>
      <c r="L2127"/>
      <c r="M2127"/>
      <c r="N2127"/>
      <c r="O2127"/>
      <c r="P2127"/>
      <c r="Q2127"/>
      <c r="R2127"/>
    </row>
    <row r="2128" spans="1:18" s="1" customFormat="1" x14ac:dyDescent="0.25">
      <c r="A2128"/>
      <c r="B2128"/>
      <c r="C2128"/>
      <c r="D2128"/>
      <c r="E2128"/>
      <c r="F2128"/>
      <c r="G2128"/>
      <c r="H2128"/>
      <c r="I2128"/>
      <c r="J2128"/>
      <c r="K2128"/>
      <c r="L2128"/>
      <c r="M2128"/>
      <c r="N2128"/>
      <c r="O2128"/>
      <c r="P2128"/>
      <c r="Q2128"/>
      <c r="R2128"/>
    </row>
    <row r="2129" spans="1:18" s="1" customFormat="1" x14ac:dyDescent="0.25">
      <c r="A2129"/>
      <c r="B2129"/>
      <c r="C2129"/>
      <c r="D2129"/>
      <c r="E2129"/>
      <c r="F2129"/>
      <c r="G2129"/>
      <c r="H2129"/>
      <c r="I2129"/>
      <c r="J2129"/>
      <c r="K2129"/>
      <c r="L2129"/>
      <c r="M2129"/>
      <c r="N2129"/>
      <c r="O2129"/>
      <c r="P2129"/>
      <c r="Q2129"/>
      <c r="R2129"/>
    </row>
    <row r="2130" spans="1:18" s="1" customFormat="1" x14ac:dyDescent="0.25">
      <c r="A2130"/>
      <c r="B2130"/>
      <c r="C2130"/>
      <c r="D2130"/>
      <c r="E2130"/>
      <c r="F2130"/>
      <c r="G2130"/>
      <c r="H2130"/>
      <c r="I2130"/>
      <c r="J2130"/>
      <c r="K2130"/>
      <c r="L2130"/>
      <c r="M2130"/>
      <c r="N2130"/>
      <c r="O2130"/>
      <c r="P2130"/>
      <c r="Q2130"/>
      <c r="R2130"/>
    </row>
    <row r="2131" spans="1:18" s="1" customFormat="1" x14ac:dyDescent="0.25">
      <c r="A2131"/>
      <c r="B2131"/>
      <c r="C2131"/>
      <c r="D2131"/>
      <c r="E2131"/>
      <c r="F2131"/>
      <c r="G2131"/>
      <c r="H2131"/>
      <c r="I2131"/>
      <c r="J2131"/>
      <c r="K2131"/>
      <c r="L2131"/>
      <c r="M2131"/>
      <c r="N2131"/>
      <c r="O2131"/>
      <c r="P2131"/>
      <c r="Q2131"/>
      <c r="R2131"/>
    </row>
    <row r="2132" spans="1:18" s="1" customFormat="1" x14ac:dyDescent="0.25">
      <c r="A2132"/>
      <c r="B2132"/>
      <c r="C2132"/>
      <c r="D2132"/>
      <c r="E2132"/>
      <c r="F2132"/>
      <c r="G2132"/>
      <c r="H2132"/>
      <c r="I2132"/>
      <c r="J2132"/>
      <c r="K2132"/>
      <c r="L2132"/>
      <c r="M2132"/>
      <c r="N2132"/>
      <c r="O2132"/>
      <c r="P2132"/>
      <c r="Q2132"/>
      <c r="R2132"/>
    </row>
    <row r="2133" spans="1:18" s="1" customFormat="1" x14ac:dyDescent="0.25">
      <c r="A2133"/>
      <c r="B2133"/>
      <c r="C2133"/>
      <c r="D2133"/>
      <c r="E2133"/>
      <c r="F2133"/>
      <c r="G2133"/>
      <c r="H2133"/>
      <c r="I2133"/>
      <c r="J2133"/>
      <c r="K2133"/>
      <c r="L2133"/>
      <c r="M2133"/>
      <c r="N2133"/>
      <c r="O2133"/>
      <c r="P2133"/>
      <c r="Q2133"/>
      <c r="R2133"/>
    </row>
    <row r="2134" spans="1:18" s="1" customFormat="1" x14ac:dyDescent="0.25">
      <c r="A2134"/>
      <c r="B2134"/>
      <c r="C2134"/>
      <c r="D2134"/>
      <c r="E2134"/>
      <c r="F2134"/>
      <c r="G2134"/>
      <c r="H2134"/>
      <c r="I2134"/>
      <c r="J2134"/>
      <c r="K2134"/>
      <c r="L2134"/>
      <c r="M2134"/>
      <c r="N2134"/>
      <c r="O2134"/>
      <c r="P2134"/>
      <c r="Q2134"/>
      <c r="R2134"/>
    </row>
    <row r="2135" spans="1:18" s="1" customFormat="1" x14ac:dyDescent="0.25">
      <c r="A2135"/>
      <c r="B2135"/>
      <c r="C2135"/>
      <c r="D2135"/>
      <c r="E2135"/>
      <c r="F2135"/>
      <c r="G2135"/>
      <c r="H2135"/>
      <c r="I2135"/>
      <c r="J2135"/>
      <c r="K2135"/>
      <c r="L2135"/>
      <c r="M2135"/>
      <c r="N2135"/>
      <c r="O2135"/>
      <c r="P2135"/>
      <c r="Q2135"/>
      <c r="R2135"/>
    </row>
    <row r="2136" spans="1:18" s="1" customFormat="1" x14ac:dyDescent="0.25">
      <c r="A2136"/>
      <c r="B2136"/>
      <c r="C2136"/>
      <c r="D2136"/>
      <c r="E2136"/>
      <c r="F2136"/>
      <c r="G2136"/>
      <c r="H2136"/>
      <c r="I2136"/>
      <c r="J2136"/>
      <c r="K2136"/>
      <c r="L2136"/>
      <c r="M2136"/>
      <c r="N2136"/>
      <c r="O2136"/>
      <c r="P2136"/>
      <c r="Q2136"/>
      <c r="R2136"/>
    </row>
    <row r="2137" spans="1:18" s="1" customFormat="1" x14ac:dyDescent="0.25">
      <c r="A2137"/>
      <c r="B2137"/>
      <c r="C2137"/>
      <c r="D2137"/>
      <c r="E2137"/>
      <c r="F2137"/>
      <c r="G2137"/>
      <c r="H2137"/>
      <c r="I2137"/>
      <c r="J2137"/>
      <c r="K2137"/>
      <c r="L2137"/>
      <c r="M2137"/>
      <c r="N2137"/>
      <c r="O2137"/>
      <c r="P2137"/>
      <c r="Q2137"/>
      <c r="R2137"/>
    </row>
    <row r="2138" spans="1:18" s="1" customFormat="1" x14ac:dyDescent="0.25">
      <c r="A2138"/>
      <c r="B2138"/>
      <c r="C2138"/>
      <c r="D2138"/>
      <c r="E2138"/>
      <c r="F2138"/>
      <c r="G2138"/>
      <c r="H2138"/>
      <c r="I2138"/>
      <c r="J2138"/>
      <c r="K2138"/>
      <c r="L2138"/>
      <c r="M2138"/>
      <c r="N2138"/>
      <c r="O2138"/>
      <c r="P2138"/>
      <c r="Q2138"/>
      <c r="R2138"/>
    </row>
    <row r="2139" spans="1:18" s="1" customFormat="1" x14ac:dyDescent="0.25">
      <c r="A2139"/>
      <c r="B2139"/>
      <c r="C2139"/>
      <c r="D2139"/>
      <c r="E2139"/>
      <c r="F2139"/>
      <c r="G2139"/>
      <c r="H2139"/>
      <c r="I2139"/>
      <c r="J2139"/>
      <c r="K2139"/>
      <c r="L2139"/>
      <c r="M2139"/>
      <c r="N2139"/>
      <c r="O2139"/>
      <c r="P2139"/>
      <c r="Q2139"/>
      <c r="R2139"/>
    </row>
    <row r="2140" spans="1:18" s="1" customFormat="1" x14ac:dyDescent="0.25">
      <c r="A2140"/>
      <c r="B2140"/>
      <c r="C2140"/>
      <c r="D2140"/>
      <c r="E2140"/>
      <c r="F2140"/>
      <c r="G2140"/>
      <c r="H2140"/>
      <c r="I2140"/>
      <c r="J2140"/>
      <c r="K2140"/>
      <c r="L2140"/>
      <c r="M2140"/>
      <c r="N2140"/>
      <c r="O2140"/>
      <c r="P2140"/>
      <c r="Q2140"/>
      <c r="R2140"/>
    </row>
    <row r="2141" spans="1:18" s="1" customFormat="1" x14ac:dyDescent="0.25">
      <c r="A2141"/>
      <c r="B2141"/>
      <c r="C2141"/>
      <c r="D2141"/>
      <c r="E2141"/>
      <c r="F2141"/>
      <c r="G2141"/>
      <c r="H2141"/>
      <c r="I2141"/>
      <c r="J2141"/>
      <c r="K2141"/>
      <c r="L2141"/>
      <c r="M2141"/>
      <c r="N2141"/>
      <c r="O2141"/>
      <c r="P2141"/>
      <c r="Q2141"/>
      <c r="R2141"/>
    </row>
    <row r="2142" spans="1:18" s="1" customFormat="1" x14ac:dyDescent="0.25">
      <c r="A2142"/>
      <c r="B2142"/>
      <c r="C2142"/>
      <c r="D2142"/>
      <c r="E2142"/>
      <c r="F2142"/>
      <c r="G2142"/>
      <c r="H2142"/>
      <c r="I2142"/>
      <c r="J2142"/>
      <c r="K2142"/>
      <c r="L2142"/>
      <c r="M2142"/>
      <c r="N2142"/>
      <c r="O2142"/>
      <c r="P2142"/>
      <c r="Q2142"/>
      <c r="R2142"/>
    </row>
    <row r="2143" spans="1:18" s="1" customFormat="1" x14ac:dyDescent="0.25">
      <c r="A2143"/>
      <c r="B2143"/>
      <c r="C2143"/>
      <c r="D2143"/>
      <c r="E2143"/>
      <c r="F2143"/>
      <c r="G2143"/>
      <c r="H2143"/>
      <c r="I2143"/>
      <c r="J2143"/>
      <c r="K2143"/>
      <c r="L2143"/>
      <c r="M2143"/>
      <c r="N2143"/>
      <c r="O2143"/>
      <c r="P2143"/>
      <c r="Q2143"/>
      <c r="R2143"/>
    </row>
    <row r="2144" spans="1:18" s="1" customFormat="1" x14ac:dyDescent="0.25">
      <c r="A2144"/>
      <c r="B2144"/>
      <c r="C2144"/>
      <c r="D2144"/>
      <c r="E2144"/>
      <c r="F2144"/>
      <c r="G2144"/>
      <c r="H2144"/>
      <c r="I2144"/>
      <c r="J2144"/>
      <c r="K2144"/>
      <c r="L2144"/>
      <c r="M2144"/>
      <c r="N2144"/>
      <c r="O2144"/>
      <c r="P2144"/>
      <c r="Q2144"/>
      <c r="R2144"/>
    </row>
    <row r="2145" spans="1:18" s="1" customFormat="1" x14ac:dyDescent="0.25">
      <c r="A2145"/>
      <c r="B2145"/>
      <c r="C2145"/>
      <c r="D2145"/>
      <c r="E2145"/>
      <c r="F2145"/>
      <c r="G2145"/>
      <c r="H2145"/>
      <c r="I2145"/>
      <c r="J2145"/>
      <c r="K2145"/>
      <c r="L2145"/>
      <c r="M2145"/>
      <c r="N2145"/>
      <c r="O2145"/>
      <c r="P2145"/>
      <c r="Q2145"/>
      <c r="R2145"/>
    </row>
    <row r="2146" spans="1:18" s="1" customFormat="1" x14ac:dyDescent="0.25">
      <c r="A2146"/>
      <c r="B2146"/>
      <c r="C2146"/>
      <c r="D2146"/>
      <c r="E2146"/>
      <c r="F2146"/>
      <c r="G2146"/>
      <c r="H2146"/>
      <c r="I2146"/>
      <c r="J2146"/>
      <c r="K2146"/>
      <c r="L2146"/>
      <c r="M2146"/>
      <c r="N2146"/>
      <c r="O2146"/>
      <c r="P2146"/>
      <c r="Q2146"/>
      <c r="R2146"/>
    </row>
    <row r="2147" spans="1:18" s="1" customFormat="1" x14ac:dyDescent="0.25">
      <c r="A2147"/>
      <c r="B2147"/>
      <c r="C2147"/>
      <c r="D2147"/>
      <c r="E2147"/>
      <c r="F2147"/>
      <c r="G2147"/>
      <c r="H2147"/>
      <c r="I2147"/>
      <c r="J2147"/>
      <c r="K2147"/>
      <c r="L2147"/>
      <c r="M2147"/>
      <c r="N2147"/>
      <c r="O2147"/>
      <c r="P2147"/>
      <c r="Q2147"/>
      <c r="R2147"/>
    </row>
    <row r="2148" spans="1:18" s="1" customFormat="1" x14ac:dyDescent="0.25">
      <c r="A2148"/>
      <c r="B2148"/>
      <c r="C2148"/>
      <c r="D2148"/>
      <c r="E2148"/>
      <c r="F2148"/>
      <c r="G2148"/>
      <c r="H2148"/>
      <c r="I2148"/>
      <c r="J2148"/>
      <c r="K2148"/>
      <c r="L2148"/>
      <c r="M2148"/>
      <c r="N2148"/>
      <c r="O2148"/>
      <c r="P2148"/>
      <c r="Q2148"/>
      <c r="R2148"/>
    </row>
    <row r="2149" spans="1:18" s="1" customFormat="1" x14ac:dyDescent="0.25">
      <c r="A2149"/>
      <c r="B2149"/>
      <c r="C2149"/>
      <c r="D2149"/>
      <c r="E2149"/>
      <c r="F2149"/>
      <c r="G2149"/>
      <c r="H2149"/>
      <c r="I2149"/>
      <c r="J2149"/>
      <c r="K2149"/>
      <c r="L2149"/>
      <c r="M2149"/>
      <c r="N2149"/>
      <c r="O2149"/>
      <c r="P2149"/>
      <c r="Q2149"/>
      <c r="R2149"/>
    </row>
    <row r="2150" spans="1:18" s="1" customFormat="1" x14ac:dyDescent="0.25">
      <c r="A2150"/>
      <c r="B2150"/>
      <c r="C2150"/>
      <c r="D2150"/>
      <c r="E2150"/>
      <c r="F2150"/>
      <c r="G2150"/>
      <c r="H2150"/>
      <c r="I2150"/>
      <c r="J2150"/>
      <c r="K2150"/>
      <c r="L2150"/>
      <c r="M2150"/>
      <c r="N2150"/>
      <c r="O2150"/>
      <c r="P2150"/>
      <c r="Q2150"/>
      <c r="R2150"/>
    </row>
    <row r="2151" spans="1:18" s="1" customFormat="1" x14ac:dyDescent="0.25">
      <c r="A2151"/>
      <c r="B2151"/>
      <c r="C2151"/>
      <c r="D2151"/>
      <c r="E2151"/>
      <c r="F2151"/>
      <c r="G2151"/>
      <c r="H2151"/>
      <c r="I2151"/>
      <c r="J2151"/>
      <c r="K2151"/>
      <c r="L2151"/>
      <c r="M2151"/>
      <c r="N2151"/>
      <c r="O2151"/>
      <c r="P2151"/>
      <c r="Q2151"/>
      <c r="R2151"/>
    </row>
    <row r="2152" spans="1:18" s="1" customFormat="1" x14ac:dyDescent="0.25">
      <c r="A2152"/>
      <c r="B2152"/>
      <c r="C2152"/>
      <c r="D2152"/>
      <c r="E2152"/>
      <c r="F2152"/>
      <c r="G2152"/>
      <c r="H2152"/>
      <c r="I2152"/>
      <c r="J2152"/>
      <c r="K2152"/>
      <c r="L2152"/>
      <c r="M2152"/>
      <c r="N2152"/>
      <c r="O2152"/>
      <c r="P2152"/>
      <c r="Q2152"/>
      <c r="R2152"/>
    </row>
    <row r="2153" spans="1:18" s="1" customFormat="1" x14ac:dyDescent="0.25">
      <c r="A2153"/>
      <c r="B2153"/>
      <c r="C2153"/>
      <c r="D2153"/>
      <c r="E2153"/>
      <c r="F2153"/>
      <c r="G2153"/>
      <c r="H2153"/>
      <c r="I2153"/>
      <c r="J2153"/>
      <c r="K2153"/>
      <c r="L2153"/>
      <c r="M2153"/>
      <c r="N2153"/>
      <c r="O2153"/>
      <c r="P2153"/>
      <c r="Q2153"/>
      <c r="R2153"/>
    </row>
    <row r="2154" spans="1:18" s="1" customFormat="1" x14ac:dyDescent="0.25">
      <c r="A2154"/>
      <c r="B2154"/>
      <c r="C2154"/>
      <c r="D2154"/>
      <c r="E2154"/>
      <c r="F2154"/>
      <c r="G2154"/>
      <c r="H2154"/>
      <c r="I2154"/>
      <c r="J2154"/>
      <c r="K2154"/>
      <c r="L2154"/>
      <c r="M2154"/>
      <c r="N2154"/>
      <c r="O2154"/>
      <c r="P2154"/>
      <c r="Q2154"/>
      <c r="R2154"/>
    </row>
    <row r="2155" spans="1:18" s="1" customFormat="1" x14ac:dyDescent="0.25">
      <c r="A2155"/>
      <c r="B2155"/>
      <c r="C2155"/>
      <c r="D2155"/>
      <c r="E2155"/>
      <c r="F2155"/>
      <c r="G2155"/>
      <c r="H2155"/>
      <c r="I2155"/>
      <c r="J2155"/>
      <c r="K2155"/>
      <c r="L2155"/>
      <c r="M2155"/>
      <c r="N2155"/>
      <c r="O2155"/>
      <c r="P2155"/>
      <c r="Q2155"/>
      <c r="R2155"/>
    </row>
    <row r="2156" spans="1:18" s="1" customFormat="1" x14ac:dyDescent="0.25">
      <c r="A2156"/>
      <c r="B2156"/>
      <c r="C2156"/>
      <c r="D2156"/>
      <c r="E2156"/>
      <c r="F2156"/>
      <c r="G2156"/>
      <c r="H2156"/>
      <c r="I2156"/>
      <c r="J2156"/>
      <c r="K2156"/>
      <c r="L2156"/>
      <c r="M2156"/>
      <c r="N2156"/>
      <c r="O2156"/>
      <c r="P2156"/>
      <c r="Q2156"/>
      <c r="R2156"/>
    </row>
    <row r="2157" spans="1:18" s="1" customFormat="1" x14ac:dyDescent="0.25">
      <c r="A2157"/>
      <c r="B2157"/>
      <c r="C2157"/>
      <c r="D2157"/>
      <c r="E2157"/>
      <c r="F2157"/>
      <c r="G2157"/>
      <c r="H2157"/>
      <c r="I2157"/>
      <c r="J2157"/>
      <c r="K2157"/>
      <c r="L2157"/>
      <c r="M2157"/>
      <c r="N2157"/>
      <c r="O2157"/>
      <c r="P2157"/>
      <c r="Q2157"/>
      <c r="R2157"/>
    </row>
    <row r="2158" spans="1:18" s="1" customFormat="1" x14ac:dyDescent="0.25">
      <c r="A2158"/>
      <c r="B2158"/>
      <c r="C2158"/>
      <c r="D2158"/>
      <c r="E2158"/>
      <c r="F2158"/>
      <c r="G2158"/>
      <c r="H2158"/>
      <c r="I2158"/>
      <c r="J2158"/>
      <c r="K2158"/>
      <c r="L2158"/>
      <c r="M2158"/>
      <c r="N2158"/>
      <c r="O2158"/>
      <c r="P2158"/>
      <c r="Q2158"/>
      <c r="R2158"/>
    </row>
    <row r="2159" spans="1:18" s="1" customFormat="1" x14ac:dyDescent="0.25">
      <c r="A2159"/>
      <c r="B2159"/>
      <c r="C2159"/>
      <c r="D2159"/>
      <c r="E2159"/>
      <c r="F2159"/>
      <c r="G2159"/>
      <c r="H2159"/>
      <c r="I2159"/>
      <c r="J2159"/>
      <c r="K2159"/>
      <c r="L2159"/>
      <c r="M2159"/>
      <c r="N2159"/>
      <c r="O2159"/>
      <c r="P2159"/>
      <c r="Q2159"/>
      <c r="R2159"/>
    </row>
    <row r="2160" spans="1:18" s="1" customFormat="1" x14ac:dyDescent="0.25">
      <c r="A2160"/>
      <c r="B2160"/>
      <c r="C2160"/>
      <c r="D2160"/>
      <c r="E2160"/>
      <c r="F2160"/>
      <c r="G2160"/>
      <c r="H2160"/>
      <c r="I2160"/>
      <c r="J2160"/>
      <c r="K2160"/>
      <c r="L2160"/>
      <c r="M2160"/>
      <c r="N2160"/>
      <c r="O2160"/>
      <c r="P2160"/>
      <c r="Q2160"/>
      <c r="R2160"/>
    </row>
    <row r="2161" spans="1:18" s="1" customFormat="1" x14ac:dyDescent="0.25">
      <c r="A2161"/>
      <c r="B2161"/>
      <c r="C2161"/>
      <c r="D2161"/>
      <c r="E2161"/>
      <c r="F2161"/>
      <c r="G2161"/>
      <c r="H2161"/>
      <c r="I2161"/>
      <c r="J2161"/>
      <c r="K2161"/>
      <c r="L2161"/>
      <c r="M2161"/>
      <c r="N2161"/>
      <c r="O2161"/>
      <c r="P2161"/>
      <c r="Q2161"/>
      <c r="R2161"/>
    </row>
    <row r="2162" spans="1:18" s="1" customFormat="1" x14ac:dyDescent="0.25">
      <c r="A2162"/>
      <c r="B2162"/>
      <c r="C2162"/>
      <c r="D2162"/>
      <c r="E2162"/>
      <c r="F2162"/>
      <c r="G2162"/>
      <c r="H2162"/>
      <c r="I2162"/>
      <c r="J2162"/>
      <c r="K2162"/>
      <c r="L2162"/>
      <c r="M2162"/>
      <c r="N2162"/>
      <c r="O2162"/>
      <c r="P2162"/>
      <c r="Q2162"/>
      <c r="R2162"/>
    </row>
    <row r="2163" spans="1:18" s="1" customFormat="1" x14ac:dyDescent="0.25">
      <c r="A2163"/>
      <c r="B2163"/>
      <c r="C2163"/>
      <c r="D2163"/>
      <c r="E2163"/>
      <c r="F2163"/>
      <c r="G2163"/>
      <c r="H2163"/>
      <c r="I2163"/>
      <c r="J2163"/>
      <c r="K2163"/>
      <c r="L2163"/>
      <c r="M2163"/>
      <c r="N2163"/>
      <c r="O2163"/>
      <c r="P2163"/>
      <c r="Q2163"/>
      <c r="R2163"/>
    </row>
    <row r="2164" spans="1:18" s="1" customFormat="1" x14ac:dyDescent="0.25">
      <c r="A2164"/>
      <c r="B2164"/>
      <c r="C2164"/>
      <c r="D2164"/>
      <c r="E2164"/>
      <c r="F2164"/>
      <c r="G2164"/>
      <c r="H2164"/>
      <c r="I2164"/>
      <c r="J2164"/>
      <c r="K2164"/>
      <c r="L2164"/>
      <c r="M2164"/>
      <c r="N2164"/>
      <c r="O2164"/>
      <c r="P2164"/>
      <c r="Q2164"/>
      <c r="R2164"/>
    </row>
    <row r="2165" spans="1:18" s="1" customFormat="1" x14ac:dyDescent="0.25">
      <c r="A2165"/>
      <c r="B2165"/>
      <c r="C2165"/>
      <c r="D2165"/>
      <c r="E2165"/>
      <c r="F2165"/>
      <c r="G2165"/>
      <c r="H2165"/>
      <c r="I2165"/>
      <c r="J2165"/>
      <c r="K2165"/>
      <c r="L2165"/>
      <c r="M2165"/>
      <c r="N2165"/>
      <c r="O2165"/>
      <c r="P2165"/>
      <c r="Q2165"/>
      <c r="R2165"/>
    </row>
    <row r="2166" spans="1:18" s="1" customFormat="1" x14ac:dyDescent="0.25">
      <c r="A2166"/>
      <c r="B2166"/>
      <c r="C2166"/>
      <c r="D2166"/>
      <c r="E2166"/>
      <c r="F2166"/>
      <c r="G2166"/>
      <c r="H2166"/>
      <c r="I2166"/>
      <c r="J2166"/>
      <c r="K2166"/>
      <c r="L2166"/>
      <c r="M2166"/>
      <c r="N2166"/>
      <c r="O2166"/>
      <c r="P2166"/>
      <c r="Q2166"/>
      <c r="R2166"/>
    </row>
    <row r="2167" spans="1:18" s="1" customFormat="1" x14ac:dyDescent="0.25">
      <c r="A2167"/>
      <c r="B2167"/>
      <c r="C2167"/>
      <c r="D2167"/>
      <c r="E2167"/>
      <c r="F2167"/>
      <c r="G2167"/>
      <c r="H2167"/>
      <c r="I2167"/>
      <c r="J2167"/>
      <c r="K2167"/>
      <c r="L2167"/>
      <c r="M2167"/>
      <c r="N2167"/>
      <c r="O2167"/>
      <c r="P2167"/>
      <c r="Q2167"/>
      <c r="R2167"/>
    </row>
    <row r="2168" spans="1:18" s="1" customFormat="1" x14ac:dyDescent="0.25">
      <c r="A2168"/>
      <c r="B2168"/>
      <c r="C2168"/>
      <c r="D2168"/>
      <c r="E2168"/>
      <c r="F2168"/>
      <c r="G2168"/>
      <c r="H2168"/>
      <c r="I2168"/>
      <c r="J2168"/>
      <c r="K2168"/>
      <c r="L2168"/>
      <c r="M2168"/>
      <c r="N2168"/>
      <c r="O2168"/>
      <c r="P2168"/>
      <c r="Q2168"/>
      <c r="R2168"/>
    </row>
    <row r="2169" spans="1:18" s="1" customFormat="1" x14ac:dyDescent="0.25">
      <c r="A2169"/>
      <c r="B2169"/>
      <c r="C2169"/>
      <c r="D2169"/>
      <c r="E2169"/>
      <c r="F2169"/>
      <c r="G2169"/>
      <c r="H2169"/>
      <c r="I2169"/>
      <c r="J2169"/>
      <c r="K2169"/>
      <c r="L2169"/>
      <c r="M2169"/>
      <c r="N2169"/>
      <c r="O2169"/>
      <c r="P2169"/>
      <c r="Q2169"/>
      <c r="R2169"/>
    </row>
    <row r="2170" spans="1:18" s="1" customFormat="1" x14ac:dyDescent="0.25">
      <c r="A2170"/>
      <c r="B2170"/>
      <c r="C2170"/>
      <c r="D2170"/>
      <c r="E2170"/>
      <c r="F2170"/>
      <c r="G2170"/>
      <c r="H2170"/>
      <c r="I2170"/>
      <c r="J2170"/>
      <c r="K2170"/>
      <c r="L2170"/>
      <c r="M2170"/>
      <c r="N2170"/>
      <c r="O2170"/>
      <c r="P2170"/>
      <c r="Q2170"/>
      <c r="R2170"/>
    </row>
    <row r="2171" spans="1:18" s="1" customFormat="1" x14ac:dyDescent="0.25">
      <c r="A2171"/>
      <c r="B2171"/>
      <c r="C2171"/>
      <c r="D2171"/>
      <c r="E2171"/>
      <c r="F2171"/>
      <c r="G2171"/>
      <c r="H2171"/>
      <c r="I2171"/>
      <c r="J2171"/>
      <c r="K2171"/>
      <c r="L2171"/>
      <c r="M2171"/>
      <c r="N2171"/>
      <c r="O2171"/>
      <c r="P2171"/>
      <c r="Q2171"/>
      <c r="R2171"/>
    </row>
    <row r="2172" spans="1:18" s="1" customFormat="1" x14ac:dyDescent="0.25">
      <c r="A2172"/>
      <c r="B2172"/>
      <c r="C2172"/>
      <c r="D2172"/>
      <c r="E2172"/>
      <c r="F2172"/>
      <c r="G2172"/>
      <c r="H2172"/>
      <c r="I2172"/>
      <c r="J2172"/>
      <c r="K2172"/>
      <c r="L2172"/>
      <c r="M2172"/>
      <c r="N2172"/>
      <c r="O2172"/>
      <c r="P2172"/>
      <c r="Q2172"/>
      <c r="R2172"/>
    </row>
    <row r="2173" spans="1:18" s="1" customFormat="1" x14ac:dyDescent="0.25">
      <c r="A2173"/>
      <c r="B2173"/>
      <c r="C2173"/>
      <c r="D2173"/>
      <c r="E2173"/>
      <c r="F2173"/>
      <c r="G2173"/>
      <c r="H2173"/>
      <c r="I2173"/>
      <c r="J2173"/>
      <c r="K2173"/>
      <c r="L2173"/>
      <c r="M2173"/>
      <c r="N2173"/>
      <c r="O2173"/>
      <c r="P2173"/>
      <c r="Q2173"/>
      <c r="R2173"/>
    </row>
    <row r="2174" spans="1:18" s="1" customFormat="1" x14ac:dyDescent="0.25">
      <c r="A2174"/>
      <c r="B2174"/>
      <c r="C2174"/>
      <c r="D2174"/>
      <c r="E2174"/>
      <c r="F2174"/>
      <c r="G2174"/>
      <c r="H2174"/>
      <c r="I2174"/>
      <c r="J2174"/>
      <c r="K2174"/>
      <c r="L2174"/>
      <c r="M2174"/>
      <c r="N2174"/>
      <c r="O2174"/>
      <c r="P2174"/>
      <c r="Q2174"/>
      <c r="R2174"/>
    </row>
    <row r="2175" spans="1:18" s="1" customFormat="1" x14ac:dyDescent="0.25">
      <c r="A2175"/>
      <c r="B2175"/>
      <c r="C2175"/>
      <c r="D2175"/>
      <c r="E2175"/>
      <c r="F2175"/>
      <c r="G2175"/>
      <c r="H2175"/>
      <c r="I2175"/>
      <c r="J2175"/>
      <c r="K2175"/>
      <c r="L2175"/>
      <c r="M2175"/>
      <c r="N2175"/>
      <c r="O2175"/>
      <c r="P2175"/>
      <c r="Q2175"/>
      <c r="R2175"/>
    </row>
    <row r="2176" spans="1:18" s="1" customFormat="1" x14ac:dyDescent="0.25">
      <c r="A2176"/>
      <c r="B2176"/>
      <c r="C2176"/>
      <c r="D2176"/>
      <c r="E2176"/>
      <c r="F2176"/>
      <c r="G2176"/>
      <c r="H2176"/>
      <c r="I2176"/>
      <c r="J2176"/>
      <c r="K2176"/>
      <c r="L2176"/>
      <c r="M2176"/>
      <c r="N2176"/>
      <c r="O2176"/>
      <c r="P2176"/>
      <c r="Q2176"/>
      <c r="R2176"/>
    </row>
    <row r="2177" spans="1:18" s="1" customFormat="1" x14ac:dyDescent="0.25">
      <c r="A2177"/>
      <c r="B2177"/>
      <c r="C2177"/>
      <c r="D2177"/>
      <c r="E2177"/>
      <c r="F2177"/>
      <c r="G2177"/>
      <c r="H2177"/>
      <c r="I2177"/>
      <c r="J2177"/>
      <c r="K2177"/>
      <c r="L2177"/>
      <c r="M2177"/>
      <c r="N2177"/>
      <c r="O2177"/>
      <c r="P2177"/>
      <c r="Q2177"/>
      <c r="R2177"/>
    </row>
    <row r="2178" spans="1:18" s="1" customFormat="1" x14ac:dyDescent="0.25">
      <c r="A2178"/>
      <c r="B2178"/>
      <c r="C2178"/>
      <c r="D2178"/>
      <c r="E2178"/>
      <c r="F2178"/>
      <c r="G2178"/>
      <c r="H2178"/>
      <c r="I2178"/>
      <c r="J2178"/>
      <c r="K2178"/>
      <c r="L2178"/>
      <c r="M2178"/>
      <c r="N2178"/>
      <c r="O2178"/>
      <c r="P2178"/>
      <c r="Q2178"/>
      <c r="R2178"/>
    </row>
    <row r="2179" spans="1:18" s="1" customFormat="1" x14ac:dyDescent="0.25">
      <c r="A2179"/>
      <c r="B2179"/>
      <c r="C2179"/>
      <c r="D2179"/>
      <c r="E2179"/>
      <c r="F2179"/>
      <c r="G2179"/>
      <c r="H2179"/>
      <c r="I2179"/>
      <c r="J2179"/>
      <c r="K2179"/>
      <c r="L2179"/>
      <c r="M2179"/>
      <c r="N2179"/>
      <c r="O2179"/>
      <c r="P2179"/>
      <c r="Q2179"/>
      <c r="R2179"/>
    </row>
    <row r="2180" spans="1:18" s="1" customFormat="1" x14ac:dyDescent="0.25">
      <c r="A2180"/>
      <c r="B2180"/>
      <c r="C2180"/>
      <c r="D2180"/>
      <c r="E2180"/>
      <c r="F2180"/>
      <c r="G2180"/>
      <c r="H2180"/>
      <c r="I2180"/>
      <c r="J2180"/>
      <c r="K2180"/>
      <c r="L2180"/>
      <c r="M2180"/>
      <c r="N2180"/>
      <c r="O2180"/>
      <c r="P2180"/>
      <c r="Q2180"/>
      <c r="R2180"/>
    </row>
    <row r="2181" spans="1:18" s="1" customFormat="1" x14ac:dyDescent="0.25">
      <c r="A2181"/>
      <c r="B2181"/>
      <c r="C2181"/>
      <c r="D2181"/>
      <c r="E2181"/>
      <c r="F2181"/>
      <c r="G2181"/>
      <c r="H2181"/>
      <c r="I2181"/>
      <c r="J2181"/>
      <c r="K2181"/>
      <c r="L2181"/>
      <c r="M2181"/>
      <c r="N2181"/>
      <c r="O2181"/>
      <c r="P2181"/>
      <c r="Q2181"/>
      <c r="R2181"/>
    </row>
    <row r="2182" spans="1:18" s="1" customFormat="1" x14ac:dyDescent="0.25">
      <c r="A2182"/>
      <c r="B2182"/>
      <c r="C2182"/>
      <c r="D2182"/>
      <c r="E2182"/>
      <c r="F2182"/>
      <c r="G2182"/>
      <c r="H2182"/>
      <c r="I2182"/>
      <c r="J2182"/>
      <c r="K2182"/>
      <c r="L2182"/>
      <c r="M2182"/>
      <c r="N2182"/>
      <c r="O2182"/>
      <c r="P2182"/>
      <c r="Q2182"/>
      <c r="R2182"/>
    </row>
    <row r="2183" spans="1:18" s="1" customFormat="1" x14ac:dyDescent="0.25">
      <c r="A2183"/>
      <c r="B2183"/>
      <c r="C2183"/>
      <c r="D2183"/>
      <c r="E2183"/>
      <c r="F2183"/>
      <c r="G2183"/>
      <c r="H2183"/>
      <c r="I2183"/>
      <c r="J2183"/>
      <c r="K2183"/>
      <c r="L2183"/>
      <c r="M2183"/>
      <c r="N2183"/>
      <c r="O2183"/>
      <c r="P2183"/>
      <c r="Q2183"/>
      <c r="R2183"/>
    </row>
    <row r="2184" spans="1:18" s="1" customFormat="1" x14ac:dyDescent="0.25">
      <c r="A2184"/>
      <c r="B2184"/>
      <c r="C2184"/>
      <c r="D2184"/>
      <c r="E2184"/>
      <c r="F2184"/>
      <c r="G2184"/>
      <c r="H2184"/>
      <c r="I2184"/>
      <c r="J2184"/>
      <c r="K2184"/>
      <c r="L2184"/>
      <c r="M2184"/>
      <c r="N2184"/>
      <c r="O2184"/>
      <c r="P2184"/>
      <c r="Q2184"/>
      <c r="R2184"/>
    </row>
    <row r="2185" spans="1:18" s="1" customFormat="1" x14ac:dyDescent="0.25">
      <c r="A2185"/>
      <c r="B2185"/>
      <c r="C2185"/>
      <c r="D2185"/>
      <c r="E2185"/>
      <c r="F2185"/>
      <c r="G2185"/>
      <c r="H2185"/>
      <c r="I2185"/>
      <c r="J2185"/>
      <c r="K2185"/>
      <c r="L2185"/>
      <c r="M2185"/>
      <c r="N2185"/>
      <c r="O2185"/>
      <c r="P2185"/>
      <c r="Q2185"/>
      <c r="R2185"/>
    </row>
    <row r="2186" spans="1:18" s="1" customFormat="1" x14ac:dyDescent="0.25">
      <c r="A2186"/>
      <c r="B2186"/>
      <c r="C2186"/>
      <c r="D2186"/>
      <c r="E2186"/>
      <c r="F2186"/>
      <c r="G2186"/>
      <c r="H2186"/>
      <c r="I2186"/>
      <c r="J2186"/>
      <c r="K2186"/>
      <c r="L2186"/>
      <c r="M2186"/>
      <c r="N2186"/>
      <c r="O2186"/>
      <c r="P2186"/>
      <c r="Q2186"/>
      <c r="R2186"/>
    </row>
    <row r="2187" spans="1:18" s="1" customFormat="1" x14ac:dyDescent="0.25">
      <c r="A2187"/>
      <c r="B2187"/>
      <c r="C2187"/>
      <c r="D2187"/>
      <c r="E2187"/>
      <c r="F2187"/>
      <c r="G2187"/>
      <c r="H2187"/>
      <c r="I2187"/>
      <c r="J2187"/>
      <c r="K2187"/>
      <c r="L2187"/>
      <c r="M2187"/>
      <c r="N2187"/>
      <c r="O2187"/>
      <c r="P2187"/>
      <c r="Q2187"/>
      <c r="R2187"/>
    </row>
    <row r="2188" spans="1:18" s="1" customFormat="1" x14ac:dyDescent="0.25">
      <c r="A2188"/>
      <c r="B2188"/>
      <c r="C2188"/>
      <c r="D2188"/>
      <c r="E2188"/>
      <c r="F2188"/>
      <c r="G2188"/>
      <c r="H2188"/>
      <c r="I2188"/>
      <c r="J2188"/>
      <c r="K2188"/>
      <c r="L2188"/>
      <c r="M2188"/>
      <c r="N2188"/>
      <c r="O2188"/>
      <c r="P2188"/>
      <c r="Q2188"/>
      <c r="R2188"/>
    </row>
    <row r="2189" spans="1:18" s="1" customFormat="1" x14ac:dyDescent="0.25">
      <c r="A2189"/>
      <c r="B2189"/>
      <c r="C2189"/>
      <c r="D2189"/>
      <c r="E2189"/>
      <c r="F2189"/>
      <c r="G2189"/>
      <c r="H2189"/>
      <c r="I2189"/>
      <c r="J2189"/>
      <c r="K2189"/>
      <c r="L2189"/>
      <c r="M2189"/>
      <c r="N2189"/>
      <c r="O2189"/>
      <c r="P2189"/>
      <c r="Q2189"/>
      <c r="R2189"/>
    </row>
    <row r="2190" spans="1:18" s="1" customFormat="1" x14ac:dyDescent="0.25">
      <c r="A2190"/>
      <c r="B2190"/>
      <c r="C2190"/>
      <c r="D2190"/>
      <c r="E2190"/>
      <c r="F2190"/>
      <c r="G2190"/>
      <c r="H2190"/>
      <c r="I2190"/>
      <c r="J2190"/>
      <c r="K2190"/>
      <c r="L2190"/>
      <c r="M2190"/>
      <c r="N2190"/>
      <c r="O2190"/>
      <c r="P2190"/>
      <c r="Q2190"/>
      <c r="R2190"/>
    </row>
    <row r="2191" spans="1:18" s="1" customFormat="1" x14ac:dyDescent="0.25">
      <c r="A2191"/>
      <c r="B2191"/>
      <c r="C2191"/>
      <c r="D2191"/>
      <c r="E2191"/>
      <c r="F2191"/>
      <c r="G2191"/>
      <c r="H2191"/>
      <c r="I2191"/>
      <c r="J2191"/>
      <c r="K2191"/>
      <c r="L2191"/>
      <c r="M2191"/>
      <c r="N2191"/>
      <c r="O2191"/>
      <c r="P2191"/>
      <c r="Q2191"/>
      <c r="R2191"/>
    </row>
    <row r="2192" spans="1:18" s="1" customFormat="1" x14ac:dyDescent="0.25">
      <c r="A2192"/>
      <c r="B2192"/>
      <c r="C2192"/>
      <c r="D2192"/>
      <c r="E2192"/>
      <c r="F2192"/>
      <c r="G2192"/>
      <c r="H2192"/>
      <c r="I2192"/>
      <c r="J2192"/>
      <c r="K2192"/>
      <c r="L2192"/>
      <c r="M2192"/>
      <c r="N2192"/>
      <c r="O2192"/>
      <c r="P2192"/>
      <c r="Q2192"/>
      <c r="R2192"/>
    </row>
  </sheetData>
  <mergeCells count="1">
    <mergeCell ref="A1:R1"/>
  </mergeCells>
  <printOptions horizontalCentered="1"/>
  <pageMargins left="0.2" right="0.2" top="0.5" bottom="0.5" header="0.3" footer="0.3"/>
  <pageSetup paperSize="9" scale="60" orientation="landscape" r:id="rId1"/>
  <ignoredErrors>
    <ignoredError sqref="O81" formula="1"/>
    <ignoredError sqref="P71 P13 L57 P5:R5 O57 P55 P7 P19 P33 P9 P11 P25 P6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Health Portfolio-JUN'19</vt:lpstr>
      <vt:lpstr>Miscellaneous portfolio-JUN'19</vt:lpstr>
      <vt:lpstr>Segmentwise Report JUNE 2019</vt:lpstr>
      <vt:lpstr>'Segmentwise Report JUNE 2019'!Print_Titles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poonam</dc:creator>
  <cp:lastModifiedBy>Jayshree</cp:lastModifiedBy>
  <cp:lastPrinted>2019-07-18T08:42:13Z</cp:lastPrinted>
  <dcterms:created xsi:type="dcterms:W3CDTF">2017-03-30T08:47:18Z</dcterms:created>
  <dcterms:modified xsi:type="dcterms:W3CDTF">2019-07-22T06:26:32Z</dcterms:modified>
</cp:coreProperties>
</file>