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onam\Desktop\"/>
    </mc:Choice>
  </mc:AlternateContent>
  <xr:revisionPtr revIDLastSave="0" documentId="13_ncr:1_{35876276-AD00-4BAD-B8EF-D23E9A6E93EC}" xr6:coauthVersionLast="37" xr6:coauthVersionMax="37" xr10:uidLastSave="{00000000-0000-0000-0000-000000000000}"/>
  <bookViews>
    <workbookView xWindow="0" yWindow="0" windowWidth="20490" windowHeight="7680" tabRatio="432" firstSheet="2" activeTab="2" xr2:uid="{00000000-000D-0000-FFFF-FFFF00000000}"/>
  </bookViews>
  <sheets>
    <sheet name="Health Portfolio-SEPT'18" sheetId="9" r:id="rId1"/>
    <sheet name="Miscellaneous portfolio-SEPT'18" sheetId="10" r:id="rId2"/>
    <sheet name="Segmentwise Report SEPT 2018" sheetId="11" r:id="rId3"/>
  </sheets>
  <definedNames>
    <definedName name="_xlnm.Print_Titles" localSheetId="2">'Segmentwise Report SEPT 2018'!$3:$3</definedName>
  </definedNames>
  <calcPr calcId="17902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7" i="10" l="1"/>
  <c r="E58" i="10"/>
  <c r="E56" i="10"/>
  <c r="E55" i="10"/>
  <c r="E50" i="10" l="1"/>
  <c r="E39" i="10"/>
  <c r="E40" i="10"/>
  <c r="J80" i="11"/>
  <c r="J79" i="11"/>
  <c r="F9" i="9"/>
  <c r="F10" i="9"/>
  <c r="F39" i="10" l="1"/>
  <c r="O7" i="11"/>
  <c r="O8" i="11"/>
  <c r="C52" i="10" l="1"/>
  <c r="D52" i="10"/>
  <c r="B52" i="10"/>
  <c r="C51" i="10"/>
  <c r="D51" i="10"/>
  <c r="B51" i="10"/>
  <c r="E16" i="10"/>
  <c r="E15" i="10"/>
  <c r="H15" i="10" l="1"/>
  <c r="F15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C72" i="9"/>
  <c r="D72" i="9"/>
  <c r="D75" i="9" s="1"/>
  <c r="E72" i="9"/>
  <c r="B72" i="9"/>
  <c r="C71" i="9"/>
  <c r="D71" i="9"/>
  <c r="E71" i="9"/>
  <c r="B71" i="9"/>
  <c r="F43" i="9"/>
  <c r="F44" i="9"/>
  <c r="F45" i="9"/>
  <c r="F46" i="9"/>
  <c r="F47" i="9"/>
  <c r="F48" i="9"/>
  <c r="F49" i="9"/>
  <c r="F50" i="9"/>
  <c r="F51" i="9"/>
  <c r="F52" i="9"/>
  <c r="F53" i="9"/>
  <c r="F54" i="9"/>
  <c r="C74" i="9"/>
  <c r="E36" i="10"/>
  <c r="E37" i="10"/>
  <c r="E38" i="10"/>
  <c r="E41" i="10"/>
  <c r="E42" i="10"/>
  <c r="E43" i="10"/>
  <c r="E44" i="10"/>
  <c r="E45" i="10"/>
  <c r="E46" i="10"/>
  <c r="E47" i="10"/>
  <c r="E48" i="10"/>
  <c r="E49" i="10"/>
  <c r="G43" i="9" l="1"/>
  <c r="E75" i="9"/>
  <c r="D74" i="9"/>
  <c r="E74" i="9"/>
  <c r="G53" i="9"/>
  <c r="G45" i="9"/>
  <c r="R47" i="11"/>
  <c r="P53" i="11"/>
  <c r="H47" i="10"/>
  <c r="F47" i="10"/>
  <c r="F43" i="10"/>
  <c r="H43" i="10"/>
  <c r="H39" i="10"/>
  <c r="F49" i="10"/>
  <c r="H49" i="10"/>
  <c r="F45" i="10"/>
  <c r="H45" i="10"/>
  <c r="H41" i="10"/>
  <c r="F41" i="10"/>
  <c r="H37" i="10"/>
  <c r="F37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4" i="9"/>
  <c r="C75" i="9"/>
  <c r="B75" i="9"/>
  <c r="G51" i="9"/>
  <c r="G49" i="9"/>
  <c r="I49" i="9"/>
  <c r="I47" i="9"/>
  <c r="R51" i="11"/>
  <c r="F21" i="9"/>
  <c r="B53" i="10" l="1"/>
  <c r="B57" i="9"/>
  <c r="N80" i="11"/>
  <c r="M80" i="11"/>
  <c r="L80" i="11"/>
  <c r="K80" i="11"/>
  <c r="I80" i="11"/>
  <c r="H80" i="11"/>
  <c r="F80" i="11"/>
  <c r="E80" i="11"/>
  <c r="D80" i="11"/>
  <c r="B80" i="11"/>
  <c r="N79" i="11"/>
  <c r="M79" i="11"/>
  <c r="L79" i="11"/>
  <c r="K79" i="11"/>
  <c r="I79" i="11"/>
  <c r="H79" i="11"/>
  <c r="F79" i="11"/>
  <c r="E79" i="11"/>
  <c r="D79" i="11"/>
  <c r="B79" i="11"/>
  <c r="G80" i="11"/>
  <c r="C79" i="11"/>
  <c r="N72" i="11"/>
  <c r="M72" i="11"/>
  <c r="L72" i="11"/>
  <c r="K72" i="11"/>
  <c r="J72" i="11"/>
  <c r="J83" i="11" s="1"/>
  <c r="I72" i="11"/>
  <c r="H72" i="11"/>
  <c r="F72" i="11"/>
  <c r="E72" i="11"/>
  <c r="D72" i="11"/>
  <c r="B72" i="11"/>
  <c r="N71" i="11"/>
  <c r="M71" i="11"/>
  <c r="L71" i="11"/>
  <c r="K71" i="11"/>
  <c r="J71" i="11"/>
  <c r="J82" i="11" s="1"/>
  <c r="I71" i="11"/>
  <c r="I82" i="11" s="1"/>
  <c r="H71" i="11"/>
  <c r="F71" i="11"/>
  <c r="F82" i="11" s="1"/>
  <c r="E71" i="11"/>
  <c r="E82" i="11" s="1"/>
  <c r="D71" i="11"/>
  <c r="D82" i="11" s="1"/>
  <c r="B71" i="11"/>
  <c r="B82" i="11" s="1"/>
  <c r="O70" i="11"/>
  <c r="O69" i="11"/>
  <c r="O68" i="11"/>
  <c r="D60" i="10"/>
  <c r="D63" i="10" s="1"/>
  <c r="C60" i="10"/>
  <c r="C63" i="10" s="1"/>
  <c r="B60" i="10"/>
  <c r="B63" i="10" s="1"/>
  <c r="D59" i="10"/>
  <c r="D62" i="10" s="1"/>
  <c r="C59" i="10"/>
  <c r="C62" i="10" s="1"/>
  <c r="B59" i="10"/>
  <c r="B62" i="10" s="1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E8" i="10"/>
  <c r="E7" i="10"/>
  <c r="E73" i="9"/>
  <c r="D73" i="9"/>
  <c r="F70" i="9"/>
  <c r="F69" i="9"/>
  <c r="F68" i="9"/>
  <c r="F67" i="9"/>
  <c r="F66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4" i="9"/>
  <c r="F13" i="9"/>
  <c r="F12" i="9"/>
  <c r="F11" i="9"/>
  <c r="F8" i="9"/>
  <c r="F7" i="9"/>
  <c r="L82" i="11" l="1"/>
  <c r="D83" i="11"/>
  <c r="H82" i="11"/>
  <c r="I83" i="11"/>
  <c r="M83" i="11"/>
  <c r="E52" i="10"/>
  <c r="M82" i="11"/>
  <c r="E83" i="11"/>
  <c r="F83" i="11"/>
  <c r="K83" i="11"/>
  <c r="K82" i="11"/>
  <c r="B83" i="11"/>
  <c r="H83" i="11"/>
  <c r="L83" i="11"/>
  <c r="E51" i="10"/>
  <c r="G69" i="9"/>
  <c r="F55" i="9"/>
  <c r="F56" i="9"/>
  <c r="F72" i="9"/>
  <c r="F71" i="9"/>
  <c r="O78" i="11"/>
  <c r="F17" i="10"/>
  <c r="B73" i="9"/>
  <c r="I21" i="9"/>
  <c r="G21" i="9"/>
  <c r="I63" i="9"/>
  <c r="I67" i="9"/>
  <c r="H23" i="10"/>
  <c r="H27" i="10"/>
  <c r="O61" i="11"/>
  <c r="O63" i="11"/>
  <c r="I27" i="9"/>
  <c r="G71" i="11"/>
  <c r="O66" i="11"/>
  <c r="O67" i="11"/>
  <c r="P67" i="11" s="1"/>
  <c r="O64" i="11"/>
  <c r="O59" i="11"/>
  <c r="O65" i="11"/>
  <c r="G79" i="11"/>
  <c r="O77" i="11"/>
  <c r="G72" i="11"/>
  <c r="G83" i="11" s="1"/>
  <c r="O62" i="11"/>
  <c r="O75" i="11"/>
  <c r="I33" i="9"/>
  <c r="G37" i="9"/>
  <c r="G61" i="9"/>
  <c r="I31" i="9"/>
  <c r="G39" i="9"/>
  <c r="G23" i="9"/>
  <c r="M73" i="11"/>
  <c r="K57" i="11"/>
  <c r="H57" i="10"/>
  <c r="H9" i="10"/>
  <c r="G63" i="9"/>
  <c r="I9" i="9"/>
  <c r="I25" i="9"/>
  <c r="I11" i="9"/>
  <c r="D61" i="10"/>
  <c r="H29" i="10"/>
  <c r="H7" i="10"/>
  <c r="F11" i="10"/>
  <c r="C73" i="9"/>
  <c r="I35" i="9"/>
  <c r="E57" i="9"/>
  <c r="I17" i="9"/>
  <c r="N81" i="11"/>
  <c r="J73" i="11"/>
  <c r="E60" i="10"/>
  <c r="B61" i="10"/>
  <c r="H19" i="10"/>
  <c r="H33" i="10"/>
  <c r="H55" i="10"/>
  <c r="H21" i="10"/>
  <c r="H35" i="10"/>
  <c r="C61" i="10"/>
  <c r="H11" i="10"/>
  <c r="H25" i="10"/>
  <c r="F31" i="10"/>
  <c r="F33" i="10"/>
  <c r="H13" i="10"/>
  <c r="H17" i="10"/>
  <c r="F23" i="10"/>
  <c r="F25" i="10"/>
  <c r="H31" i="10"/>
  <c r="G59" i="9"/>
  <c r="G67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71" i="11"/>
  <c r="C82" i="11" s="1"/>
  <c r="C72" i="11"/>
  <c r="O76" i="11"/>
  <c r="C80" i="11"/>
  <c r="O80" i="11" s="1"/>
  <c r="P69" i="11"/>
  <c r="R69" i="11"/>
  <c r="D57" i="11"/>
  <c r="H57" i="11"/>
  <c r="L57" i="11"/>
  <c r="O60" i="11"/>
  <c r="E57" i="11"/>
  <c r="I57" i="11"/>
  <c r="M57" i="11"/>
  <c r="F13" i="10"/>
  <c r="F19" i="10"/>
  <c r="F27" i="10"/>
  <c r="F35" i="10"/>
  <c r="F55" i="10"/>
  <c r="E59" i="10"/>
  <c r="F9" i="10"/>
  <c r="F21" i="10"/>
  <c r="F29" i="10"/>
  <c r="C53" i="10"/>
  <c r="F57" i="10"/>
  <c r="F7" i="10"/>
  <c r="D53" i="10"/>
  <c r="G9" i="9"/>
  <c r="I13" i="9"/>
  <c r="G19" i="9"/>
  <c r="G25" i="9"/>
  <c r="I29" i="9"/>
  <c r="G33" i="9"/>
  <c r="I37" i="9"/>
  <c r="G41" i="9"/>
  <c r="I61" i="9"/>
  <c r="G65" i="9"/>
  <c r="I69" i="9"/>
  <c r="G11" i="9"/>
  <c r="G27" i="9"/>
  <c r="G35" i="9"/>
  <c r="G82" i="11" l="1"/>
  <c r="F75" i="9"/>
  <c r="F78" i="9" s="1"/>
  <c r="C83" i="11"/>
  <c r="E61" i="10"/>
  <c r="E63" i="10"/>
  <c r="B66" i="10" s="1"/>
  <c r="E62" i="10"/>
  <c r="G39" i="10" s="1"/>
  <c r="P77" i="11"/>
  <c r="F74" i="9"/>
  <c r="H5" i="9" s="1"/>
  <c r="E53" i="10"/>
  <c r="P21" i="11"/>
  <c r="R37" i="11"/>
  <c r="H84" i="11"/>
  <c r="R63" i="11"/>
  <c r="R61" i="11"/>
  <c r="L84" i="11"/>
  <c r="R77" i="11"/>
  <c r="P61" i="11"/>
  <c r="F51" i="10"/>
  <c r="R67" i="11"/>
  <c r="P41" i="11"/>
  <c r="P63" i="11"/>
  <c r="R23" i="11"/>
  <c r="R41" i="11"/>
  <c r="O79" i="11"/>
  <c r="R79" i="11" s="1"/>
  <c r="P65" i="11"/>
  <c r="P35" i="11"/>
  <c r="R27" i="11"/>
  <c r="P13" i="11"/>
  <c r="P7" i="11"/>
  <c r="O71" i="11"/>
  <c r="R65" i="11"/>
  <c r="R75" i="11"/>
  <c r="P39" i="11"/>
  <c r="I71" i="9"/>
  <c r="R21" i="11"/>
  <c r="D76" i="9"/>
  <c r="P23" i="11"/>
  <c r="I84" i="11"/>
  <c r="D84" i="11"/>
  <c r="K84" i="11"/>
  <c r="R35" i="11"/>
  <c r="P27" i="11"/>
  <c r="B64" i="10"/>
  <c r="F73" i="9"/>
  <c r="D64" i="10"/>
  <c r="C64" i="10"/>
  <c r="G71" i="9"/>
  <c r="M84" i="11"/>
  <c r="E84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O72" i="11"/>
  <c r="P59" i="11"/>
  <c r="J84" i="11"/>
  <c r="R59" i="11"/>
  <c r="P25" i="11"/>
  <c r="R25" i="11"/>
  <c r="P75" i="11"/>
  <c r="F84" i="11"/>
  <c r="R29" i="11"/>
  <c r="B84" i="11"/>
  <c r="G57" i="11"/>
  <c r="H59" i="10"/>
  <c r="F59" i="10"/>
  <c r="H51" i="10"/>
  <c r="I55" i="9"/>
  <c r="F57" i="9"/>
  <c r="G55" i="9"/>
  <c r="C76" i="9"/>
  <c r="B76" i="9"/>
  <c r="E76" i="9"/>
  <c r="G15" i="10" l="1"/>
  <c r="H51" i="9"/>
  <c r="H15" i="9"/>
  <c r="P71" i="11"/>
  <c r="G37" i="10"/>
  <c r="G45" i="10"/>
  <c r="G43" i="10"/>
  <c r="G41" i="10"/>
  <c r="G49" i="10"/>
  <c r="G47" i="10"/>
  <c r="H45" i="9"/>
  <c r="H49" i="9"/>
  <c r="H43" i="9"/>
  <c r="H47" i="9"/>
  <c r="H53" i="9"/>
  <c r="P79" i="11"/>
  <c r="C77" i="9"/>
  <c r="H21" i="9"/>
  <c r="O81" i="11"/>
  <c r="C78" i="9"/>
  <c r="E66" i="10"/>
  <c r="E77" i="9"/>
  <c r="D78" i="9"/>
  <c r="B78" i="9"/>
  <c r="E78" i="9"/>
  <c r="B77" i="9"/>
  <c r="R71" i="11"/>
  <c r="C66" i="10"/>
  <c r="D66" i="10"/>
  <c r="O73" i="11"/>
  <c r="C84" i="11"/>
  <c r="G84" i="11"/>
  <c r="E65" i="10"/>
  <c r="E64" i="10"/>
  <c r="H62" i="10"/>
  <c r="G31" i="10"/>
  <c r="G23" i="10"/>
  <c r="G62" i="10"/>
  <c r="F62" i="10"/>
  <c r="G33" i="10"/>
  <c r="G25" i="10"/>
  <c r="G17" i="10"/>
  <c r="G11" i="10"/>
  <c r="G9" i="10"/>
  <c r="G55" i="10"/>
  <c r="G13" i="10"/>
  <c r="G27" i="10"/>
  <c r="C65" i="10"/>
  <c r="G29" i="10"/>
  <c r="G57" i="10"/>
  <c r="B65" i="10"/>
  <c r="D65" i="10"/>
  <c r="G21" i="10"/>
  <c r="G7" i="10"/>
  <c r="G19" i="10"/>
  <c r="G35" i="10"/>
  <c r="G51" i="10"/>
  <c r="G59" i="10"/>
  <c r="F77" i="9"/>
  <c r="H74" i="9"/>
  <c r="I74" i="9"/>
  <c r="H69" i="9"/>
  <c r="H61" i="9"/>
  <c r="F76" i="9"/>
  <c r="G74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1" i="9"/>
  <c r="H35" i="9"/>
  <c r="H67" i="9"/>
  <c r="H9" i="9"/>
  <c r="H25" i="9"/>
  <c r="H41" i="9"/>
  <c r="H59" i="9"/>
  <c r="D77" i="9"/>
  <c r="H55" i="9"/>
  <c r="O17" i="11" l="1"/>
  <c r="O55" i="11" s="1"/>
  <c r="N83" i="11"/>
  <c r="O18" i="11"/>
  <c r="O56" i="11" l="1"/>
  <c r="O83" i="11" s="1"/>
  <c r="P17" i="11"/>
  <c r="R17" i="11"/>
  <c r="N57" i="11"/>
  <c r="N82" i="11"/>
  <c r="K86" i="11" l="1"/>
  <c r="C86" i="11"/>
  <c r="E86" i="11"/>
  <c r="N86" i="11"/>
  <c r="L86" i="11"/>
  <c r="H86" i="11"/>
  <c r="B86" i="11"/>
  <c r="F86" i="11"/>
  <c r="G86" i="11"/>
  <c r="I86" i="11"/>
  <c r="D86" i="11"/>
  <c r="M86" i="11"/>
  <c r="J86" i="11"/>
  <c r="R55" i="11"/>
  <c r="P55" i="11"/>
  <c r="O57" i="11"/>
  <c r="O82" i="11"/>
  <c r="N84" i="11"/>
  <c r="O86" i="11" l="1"/>
  <c r="Q55" i="11"/>
  <c r="Q15" i="11"/>
  <c r="N85" i="11"/>
  <c r="Q47" i="11"/>
  <c r="Q31" i="11"/>
  <c r="R82" i="11"/>
  <c r="Q13" i="11"/>
  <c r="Q79" i="11"/>
  <c r="Q5" i="11"/>
  <c r="K85" i="11"/>
  <c r="F85" i="11"/>
  <c r="Q59" i="11"/>
  <c r="Q29" i="11"/>
  <c r="Q49" i="11"/>
  <c r="I85" i="11"/>
  <c r="Q37" i="11"/>
  <c r="Q19" i="11"/>
  <c r="J85" i="11"/>
  <c r="C85" i="11"/>
  <c r="Q11" i="11"/>
  <c r="Q27" i="11"/>
  <c r="Q21" i="11"/>
  <c r="Q9" i="11"/>
  <c r="O85" i="11"/>
  <c r="Q65" i="11"/>
  <c r="Q33" i="11"/>
  <c r="Q71" i="11"/>
  <c r="Q41" i="11"/>
  <c r="Q45" i="11"/>
  <c r="Q51" i="11"/>
  <c r="Q39" i="11"/>
  <c r="Q43" i="11"/>
  <c r="Q61" i="11"/>
  <c r="D85" i="11"/>
  <c r="O84" i="11"/>
  <c r="L85" i="11"/>
  <c r="B85" i="11"/>
  <c r="E85" i="11"/>
  <c r="Q25" i="11"/>
  <c r="Q63" i="11"/>
  <c r="Q53" i="11"/>
  <c r="Q35" i="11"/>
  <c r="Q69" i="11"/>
  <c r="Q77" i="11"/>
  <c r="Q82" i="11"/>
  <c r="M85" i="11"/>
  <c r="G85" i="11"/>
  <c r="Q7" i="11"/>
  <c r="P82" i="11"/>
  <c r="Q67" i="11"/>
  <c r="Q23" i="11"/>
  <c r="H85" i="11"/>
  <c r="Q75" i="11"/>
  <c r="Q17" i="11"/>
</calcChain>
</file>

<file path=xl/sharedStrings.xml><?xml version="1.0" encoding="utf-8"?>
<sst xmlns="http://schemas.openxmlformats.org/spreadsheetml/2006/main" count="271" uniqueCount="80">
  <si>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</si>
  <si>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</si>
  <si>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</si>
  <si>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</si>
  <si>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</si>
  <si>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</si>
  <si>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</si>
  <si>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</si>
  <si>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</si>
  <si>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</si>
  <si>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</si>
  <si>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</si>
  <si>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</si>
  <si>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</si>
  <si>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</si>
  <si>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</si>
  <si>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</si>
  <si>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</si>
  <si>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</si>
  <si>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</si>
  <si>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</si>
  <si>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</si>
  <si>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</si>
  <si>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</si>
  <si>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</si>
  <si>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</si>
  <si>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</si>
  <si>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</si>
  <si>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</si>
  <si>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</si>
  <si>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</si>
  <si>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</si>
  <si>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</si>
  <si>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</si>
  <si>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</si>
  <si>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</si>
  <si>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</si>
  <si>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</si>
  <si>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</si>
  <si>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</si>
  <si>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</si>
  <si>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</si>
  <si>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</si>
  <si>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</si>
  <si>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</si>
  <si>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</si>
  <si>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</si>
  <si>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</si>
  <si>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</si>
  <si>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</si>
  <si>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</si>
  <si>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</si>
  <si>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</si>
  <si>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</si>
  <si>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</si>
  <si>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</si>
  <si>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</si>
  <si>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</si>
  <si>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</si>
  <si>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</si>
  <si>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</si>
  <si>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</si>
  <si>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</si>
  <si>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</si>
  <si>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</si>
  <si>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</si>
  <si>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</si>
  <si>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</si>
  <si>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</si>
  <si>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</si>
  <si>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</si>
  <si>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</si>
  <si>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</si>
  <si>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</si>
  <si>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</si>
  <si>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</si>
  <si>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</si>
  <si>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</si>
  <si>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GROSS DIRECT PREMIUM INCOME UNDERWRITTEN BY NON-LIFE INSURERS WITHIN INDIA  (SEGMENT WISE) : FOR THE PERIOD UPTO SEPTEMBER 2018 (PROVISIONAL &amp; UNAUDITED ) IN FY 2018-19  (Rs. In Crs.)</t>
  </si>
  <si>
    <t>GROSS DIRECT PREMIUM INCOME UNDERWRITTEN BY NON-LIFE INSURERS WITHIN INDIA  (SEGMENT WISE) : FOR THE PERIOD UPTO SEPTEMBER 2018 (PROVISIONAL &amp; UNAUDITED ) IN FY 2018-19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</si>
</sst>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 style="thin">
        <color rgb="FF808080"/>
      </top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77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/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10" fontId="9" fillId="2" borderId="3" xfId="0" applyNumberFormat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19" fillId="2" borderId="2" xfId="0" applyNumberFormat="1" applyFont="1" applyFill="1" applyBorder="1" applyAlignme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3" xfId="0" applyNumberFormat="1" applyFont="1" applyFill="1" applyBorder="1" applyAlignment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7" xfId="0" applyNumberFormat="1" applyFont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2" fontId="4" fillId="35" borderId="61" xfId="0" applyNumberFormat="1" applyFont="1" applyFill="1" applyBorder="1" applyAlignment="1">
      <alignment wrapText="1"/>
    </xf>
    <xf numFmtId="2" fontId="0" fillId="3" borderId="62" xfId="0" applyNumberFormat="1" applyFont="1" applyFill="1" applyBorder="1" applyAlignment="1">
      <alignment wrapText="1"/>
    </xf>
    <xf numFmtId="2" fontId="0" fillId="3" borderId="10" xfId="0" applyNumberFormat="1" applyFont="1" applyFill="1" applyBorder="1" applyAlignment="1">
      <alignment wrapText="1"/>
    </xf>
    <xf numFmtId="2" fontId="2" fillId="0" borderId="33" xfId="0" applyNumberFormat="1" applyFont="1" applyBorder="1"/>
    <xf numFmtId="2" fontId="2" fillId="0" borderId="34" xfId="0" applyNumberFormat="1" applyFont="1" applyBorder="1"/>
    <xf numFmtId="2" fontId="2" fillId="0" borderId="42" xfId="0" applyNumberFormat="1" applyFont="1" applyBorder="1"/>
    <xf numFmtId="2" fontId="19" fillId="0" borderId="33" xfId="0" applyNumberFormat="1" applyFont="1" applyBorder="1"/>
    <xf numFmtId="2" fontId="19" fillId="0" borderId="14" xfId="0" applyNumberFormat="1" applyFont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0" fontId="4" fillId="2" borderId="69" xfId="0" applyFont="1" applyFill="1" applyBorder="1" applyAlignment="1">
      <alignment wrapText="1"/>
    </xf>
    <xf numFmtId="0" fontId="6" fillId="2" borderId="3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wrapText="1"/>
    </xf>
    <xf numFmtId="0" fontId="7" fillId="2" borderId="26" xfId="0" applyFont="1" applyFill="1" applyBorder="1" applyAlignment="1">
      <alignment wrapText="1"/>
    </xf>
    <xf numFmtId="0" fontId="7" fillId="2" borderId="34" xfId="0" applyFont="1" applyFill="1" applyBorder="1" applyAlignment="1">
      <alignment wrapText="1"/>
    </xf>
    <xf numFmtId="0" fontId="7" fillId="2" borderId="15" xfId="0" applyFont="1" applyFill="1" applyBorder="1" applyAlignment="1">
      <alignment wrapText="1"/>
    </xf>
    <xf numFmtId="2" fontId="7" fillId="2" borderId="14" xfId="0" applyNumberFormat="1" applyFont="1" applyFill="1" applyBorder="1" applyAlignment="1"/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workbookViewId="0">
      <pane ySplit="2" topLeftCell="A3" activePane="bottomLeft" state="frozen"/>
      <selection pane="bottomLeft" activeCell="K57" sqref="K57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61" t="s">
        <v>78</v>
      </c>
      <c r="B1" s="461"/>
      <c r="C1" s="461"/>
      <c r="D1" s="461"/>
      <c r="E1" s="461"/>
      <c r="F1" s="461"/>
      <c r="G1" s="461"/>
      <c r="H1" s="461"/>
      <c r="I1" s="461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" customHeight="1" x14ac:dyDescent="0.25">
      <c r="A2" s="462"/>
      <c r="B2" s="462"/>
      <c r="C2" s="462"/>
      <c r="D2" s="462"/>
      <c r="E2" s="462"/>
      <c r="F2" s="462"/>
      <c r="G2" s="462"/>
      <c r="H2" s="462"/>
      <c r="I2" s="462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47.25" x14ac:dyDescent="0.25">
      <c r="A3" s="110"/>
      <c r="B3" s="4" t="s">
        <v>49</v>
      </c>
      <c r="C3" s="4" t="s">
        <v>50</v>
      </c>
      <c r="D3" s="4" t="s">
        <v>51</v>
      </c>
      <c r="E3" s="4" t="s">
        <v>52</v>
      </c>
      <c r="F3" s="171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11" t="s">
        <v>63</v>
      </c>
      <c r="B4" s="109"/>
      <c r="C4" s="109"/>
      <c r="D4" s="109"/>
      <c r="E4" s="109"/>
      <c r="F4" s="109"/>
      <c r="G4" s="160"/>
      <c r="H4" s="160"/>
      <c r="I4" s="109"/>
    </row>
    <row r="5" spans="1:18" ht="16.5" thickBot="1" x14ac:dyDescent="0.3">
      <c r="A5" s="363" t="s">
        <v>72</v>
      </c>
      <c r="B5" s="169">
        <v>0</v>
      </c>
      <c r="C5" s="169">
        <v>0</v>
      </c>
      <c r="D5" s="169">
        <v>0</v>
      </c>
      <c r="E5" s="169">
        <v>0</v>
      </c>
      <c r="F5" s="169">
        <f>B5+C5+D5+E5</f>
        <v>0</v>
      </c>
      <c r="G5" s="389" t="e">
        <f>(F5-F6)/F6</f>
        <v>#DIV/0!</v>
      </c>
      <c r="H5" s="393">
        <f>F5/$F$74</f>
        <v>0</v>
      </c>
      <c r="I5" s="390">
        <f>F5-F6</f>
        <v>0</v>
      </c>
    </row>
    <row r="6" spans="1:18" ht="16.5" thickBot="1" x14ac:dyDescent="0.3">
      <c r="A6" s="324" t="s">
        <v>36</v>
      </c>
      <c r="B6" s="391">
        <v>0</v>
      </c>
      <c r="C6" s="417">
        <v>0</v>
      </c>
      <c r="D6" s="392">
        <v>0</v>
      </c>
      <c r="E6" s="392">
        <v>0</v>
      </c>
      <c r="F6" s="164">
        <f t="shared" ref="F6:F40" si="0">B6+C6+D6+E6</f>
        <v>0</v>
      </c>
      <c r="G6" s="388"/>
      <c r="H6" s="386"/>
      <c r="I6" s="387"/>
    </row>
    <row r="7" spans="1:18" ht="16.5" thickBot="1" x14ac:dyDescent="0.3">
      <c r="A7" s="40" t="s">
        <v>19</v>
      </c>
      <c r="B7" s="415">
        <v>264.10000000000002</v>
      </c>
      <c r="C7" s="420">
        <v>665.22</v>
      </c>
      <c r="D7" s="416">
        <v>266.02</v>
      </c>
      <c r="E7" s="427">
        <v>82.21</v>
      </c>
      <c r="F7" s="161">
        <f>B7+C7+D7+E7</f>
        <v>1277.5500000000002</v>
      </c>
      <c r="G7" s="162">
        <f>(F7-F8)/F8</f>
        <v>0.84753214073956296</v>
      </c>
      <c r="H7" s="162">
        <f>F7/$F$74</f>
        <v>6.0779912537441826E-2</v>
      </c>
      <c r="I7" s="128">
        <f>F7-F8</f>
        <v>586.06000000000029</v>
      </c>
    </row>
    <row r="8" spans="1:18" ht="15.75" thickBot="1" x14ac:dyDescent="0.3">
      <c r="A8" s="113" t="s">
        <v>16</v>
      </c>
      <c r="B8" s="444">
        <v>226.78</v>
      </c>
      <c r="C8" s="445">
        <v>389.12</v>
      </c>
      <c r="D8" s="445">
        <v>-4.4400000000000004</v>
      </c>
      <c r="E8" s="446">
        <v>80.03</v>
      </c>
      <c r="F8" s="227">
        <f t="shared" si="0"/>
        <v>691.4899999999999</v>
      </c>
      <c r="G8" s="167"/>
      <c r="H8" s="167"/>
      <c r="I8" s="155"/>
    </row>
    <row r="9" spans="1:18" ht="16.5" thickBot="1" x14ac:dyDescent="0.3">
      <c r="A9" s="40" t="s">
        <v>23</v>
      </c>
      <c r="B9" s="429">
        <v>5.39</v>
      </c>
      <c r="C9" s="422">
        <v>121.32</v>
      </c>
      <c r="D9" s="414">
        <v>0</v>
      </c>
      <c r="E9" s="422">
        <v>41.45</v>
      </c>
      <c r="F9" s="161">
        <f t="shared" si="0"/>
        <v>168.16</v>
      </c>
      <c r="G9" s="162">
        <f t="shared" ref="G9:G41" si="1">(F9-F10)/F10</f>
        <v>2.3148038635915635</v>
      </c>
      <c r="H9" s="162">
        <f>F9/$F$74</f>
        <v>8.0002740341248609E-3</v>
      </c>
      <c r="I9" s="128">
        <f>F9-F10</f>
        <v>117.43</v>
      </c>
    </row>
    <row r="10" spans="1:18" ht="15.75" thickBot="1" x14ac:dyDescent="0.3">
      <c r="A10" s="113" t="s">
        <v>16</v>
      </c>
      <c r="B10" s="421">
        <v>3.8</v>
      </c>
      <c r="C10" s="419">
        <v>40.39</v>
      </c>
      <c r="D10" s="432">
        <v>0</v>
      </c>
      <c r="E10" s="426">
        <v>6.54</v>
      </c>
      <c r="F10" s="424">
        <f t="shared" si="0"/>
        <v>50.73</v>
      </c>
      <c r="G10" s="167"/>
      <c r="H10" s="167"/>
      <c r="I10" s="155"/>
    </row>
    <row r="11" spans="1:18" ht="16.5" thickBot="1" x14ac:dyDescent="0.3">
      <c r="A11" s="40" t="s">
        <v>20</v>
      </c>
      <c r="B11" s="10">
        <v>106.65</v>
      </c>
      <c r="C11" s="33">
        <v>24.36</v>
      </c>
      <c r="D11" s="33">
        <v>0</v>
      </c>
      <c r="E11" s="33">
        <v>1.55</v>
      </c>
      <c r="F11" s="161">
        <f t="shared" si="0"/>
        <v>132.56</v>
      </c>
      <c r="G11" s="162">
        <f t="shared" si="1"/>
        <v>-1.7419020087465677E-2</v>
      </c>
      <c r="H11" s="162">
        <f>F11/$F$74</f>
        <v>6.3065909013058493E-3</v>
      </c>
      <c r="I11" s="128">
        <f>F11-F12</f>
        <v>-2.3499999999999943</v>
      </c>
    </row>
    <row r="12" spans="1:18" ht="15.75" thickBot="1" x14ac:dyDescent="0.3">
      <c r="A12" s="113" t="s">
        <v>16</v>
      </c>
      <c r="B12" s="26">
        <v>108.17</v>
      </c>
      <c r="C12" s="26">
        <v>24.39</v>
      </c>
      <c r="D12" s="26">
        <v>0</v>
      </c>
      <c r="E12" s="26">
        <v>2.35</v>
      </c>
      <c r="F12" s="227">
        <f t="shared" si="0"/>
        <v>134.91</v>
      </c>
      <c r="G12" s="165"/>
      <c r="H12" s="165"/>
      <c r="I12" s="155"/>
    </row>
    <row r="13" spans="1:18" ht="16.5" thickBot="1" x14ac:dyDescent="0.3">
      <c r="A13" s="112" t="s">
        <v>70</v>
      </c>
      <c r="B13" s="19">
        <v>0</v>
      </c>
      <c r="C13" s="19">
        <v>90.05</v>
      </c>
      <c r="D13" s="19">
        <v>0</v>
      </c>
      <c r="E13" s="19">
        <v>0</v>
      </c>
      <c r="F13" s="161">
        <f t="shared" si="0"/>
        <v>90.05</v>
      </c>
      <c r="G13" s="163" t="e">
        <f t="shared" si="1"/>
        <v>#DIV/0!</v>
      </c>
      <c r="H13" s="163">
        <f>F13/$F$74</f>
        <v>4.2841619693919104E-3</v>
      </c>
      <c r="I13" s="128">
        <f>F13-F14</f>
        <v>90.05</v>
      </c>
    </row>
    <row r="14" spans="1:18" ht="15.75" thickBot="1" x14ac:dyDescent="0.3">
      <c r="A14" s="113" t="s">
        <v>16</v>
      </c>
      <c r="B14" s="368">
        <v>0</v>
      </c>
      <c r="C14" s="65">
        <v>0</v>
      </c>
      <c r="D14" s="368">
        <v>0</v>
      </c>
      <c r="E14" s="26">
        <v>0</v>
      </c>
      <c r="F14" s="227">
        <f t="shared" si="0"/>
        <v>0</v>
      </c>
      <c r="G14" s="166"/>
      <c r="H14" s="166"/>
      <c r="I14" s="155"/>
    </row>
    <row r="15" spans="1:18" s="2" customFormat="1" ht="15.75" thickBot="1" x14ac:dyDescent="0.3">
      <c r="A15" s="216" t="s">
        <v>76</v>
      </c>
      <c r="B15" s="252">
        <v>0.36</v>
      </c>
      <c r="C15" s="241">
        <v>28.53</v>
      </c>
      <c r="D15" s="241">
        <v>0</v>
      </c>
      <c r="E15" s="241">
        <v>0</v>
      </c>
      <c r="F15" s="442">
        <f>B15+C15+D15+E15</f>
        <v>28.89</v>
      </c>
      <c r="G15" s="443" t="e">
        <f t="shared" ref="G15" si="2">(F15-F16)/F16</f>
        <v>#DIV/0!</v>
      </c>
      <c r="H15" s="443">
        <f>F15/$F$74</f>
        <v>1.3744524075039678E-3</v>
      </c>
      <c r="I15" s="178">
        <f>F15-F16</f>
        <v>28.89</v>
      </c>
    </row>
    <row r="16" spans="1:18" ht="15.75" thickBot="1" x14ac:dyDescent="0.3">
      <c r="A16" s="113" t="s">
        <v>16</v>
      </c>
      <c r="B16" s="146">
        <v>0</v>
      </c>
      <c r="C16" s="369">
        <v>0</v>
      </c>
      <c r="D16" s="72">
        <v>0</v>
      </c>
      <c r="E16" s="72">
        <v>0</v>
      </c>
      <c r="F16" s="227">
        <f>B16+C16+D16+E16</f>
        <v>0</v>
      </c>
      <c r="G16" s="166"/>
      <c r="H16" s="166"/>
      <c r="I16" s="155"/>
    </row>
    <row r="17" spans="1:9" ht="16.5" thickBot="1" x14ac:dyDescent="0.3">
      <c r="A17" s="40" t="s">
        <v>21</v>
      </c>
      <c r="B17" s="10">
        <v>22.96</v>
      </c>
      <c r="C17" s="33">
        <v>86.38</v>
      </c>
      <c r="D17" s="33">
        <v>4.54</v>
      </c>
      <c r="E17" s="33">
        <v>9.08</v>
      </c>
      <c r="F17" s="161">
        <f t="shared" si="0"/>
        <v>122.96000000000001</v>
      </c>
      <c r="G17" s="163">
        <f t="shared" si="1"/>
        <v>-4.9841588748937397E-2</v>
      </c>
      <c r="H17" s="162">
        <f>F17/$F$74</f>
        <v>5.8498673598715092E-3</v>
      </c>
      <c r="I17" s="128">
        <f>F17-F18</f>
        <v>-6.4499999999999886</v>
      </c>
    </row>
    <row r="18" spans="1:9" ht="15.75" thickBot="1" x14ac:dyDescent="0.3">
      <c r="A18" s="113" t="s">
        <v>16</v>
      </c>
      <c r="B18" s="26">
        <v>17.079999999999998</v>
      </c>
      <c r="C18" s="26">
        <v>97.06</v>
      </c>
      <c r="D18" s="26">
        <v>7.03</v>
      </c>
      <c r="E18" s="26">
        <v>8.24</v>
      </c>
      <c r="F18" s="227">
        <f t="shared" si="0"/>
        <v>129.41</v>
      </c>
      <c r="G18" s="167"/>
      <c r="H18" s="165"/>
      <c r="I18" s="155"/>
    </row>
    <row r="19" spans="1:9" ht="16.5" thickBot="1" x14ac:dyDescent="0.3">
      <c r="A19" s="40" t="s">
        <v>71</v>
      </c>
      <c r="B19" s="19">
        <v>6.37</v>
      </c>
      <c r="C19" s="19">
        <v>0</v>
      </c>
      <c r="D19" s="19">
        <v>0</v>
      </c>
      <c r="E19" s="19">
        <v>2.19</v>
      </c>
      <c r="F19" s="161">
        <f t="shared" si="0"/>
        <v>8.56</v>
      </c>
      <c r="G19" s="162" t="e">
        <f t="shared" si="1"/>
        <v>#DIV/0!</v>
      </c>
      <c r="H19" s="162">
        <f>F19/$F$74</f>
        <v>4.0724515777895346E-4</v>
      </c>
      <c r="I19" s="128">
        <f>F19-F20</f>
        <v>8.56</v>
      </c>
    </row>
    <row r="20" spans="1:9" ht="15.75" thickBot="1" x14ac:dyDescent="0.3">
      <c r="A20" s="113" t="s">
        <v>16</v>
      </c>
      <c r="B20" s="26">
        <v>0</v>
      </c>
      <c r="C20" s="26">
        <v>0</v>
      </c>
      <c r="D20" s="26">
        <v>0</v>
      </c>
      <c r="E20" s="26">
        <v>0</v>
      </c>
      <c r="F20" s="227">
        <f t="shared" si="0"/>
        <v>0</v>
      </c>
      <c r="G20" s="167"/>
      <c r="H20" s="167"/>
      <c r="I20" s="155"/>
    </row>
    <row r="21" spans="1:9" ht="16.5" thickBot="1" x14ac:dyDescent="0.3">
      <c r="A21" s="40" t="s">
        <v>56</v>
      </c>
      <c r="B21" s="123">
        <v>248.93</v>
      </c>
      <c r="C21" s="123">
        <v>311.64</v>
      </c>
      <c r="D21" s="124">
        <v>0</v>
      </c>
      <c r="E21" s="18">
        <v>14.78</v>
      </c>
      <c r="F21" s="161">
        <f>B21+C21+D21+E21</f>
        <v>575.34999999999991</v>
      </c>
      <c r="G21" s="162">
        <f t="shared" si="1"/>
        <v>0.28003470677226994</v>
      </c>
      <c r="H21" s="162">
        <f>F21/$F$74</f>
        <v>2.7372488496275799E-2</v>
      </c>
      <c r="I21" s="128">
        <f>F21-F22</f>
        <v>125.86999999999989</v>
      </c>
    </row>
    <row r="22" spans="1:9" ht="16.5" thickBot="1" x14ac:dyDescent="0.3">
      <c r="A22" s="113" t="s">
        <v>16</v>
      </c>
      <c r="B22" s="138">
        <v>351.75</v>
      </c>
      <c r="C22" s="138">
        <v>85.26</v>
      </c>
      <c r="D22" s="214">
        <v>0</v>
      </c>
      <c r="E22" s="138">
        <v>12.47</v>
      </c>
      <c r="F22" s="227">
        <f>B22+C22+D22+E22</f>
        <v>449.48</v>
      </c>
      <c r="G22" s="167"/>
      <c r="H22" s="167"/>
      <c r="I22" s="155"/>
    </row>
    <row r="23" spans="1:9" ht="16.5" thickBot="1" x14ac:dyDescent="0.3">
      <c r="A23" s="40" t="s">
        <v>57</v>
      </c>
      <c r="B23" s="33">
        <v>518.73</v>
      </c>
      <c r="C23" s="33">
        <v>596.48</v>
      </c>
      <c r="D23" s="33">
        <v>19.11</v>
      </c>
      <c r="E23" s="33">
        <v>100.21</v>
      </c>
      <c r="F23" s="161">
        <f t="shared" si="0"/>
        <v>1234.53</v>
      </c>
      <c r="G23" s="162">
        <f t="shared" si="1"/>
        <v>0.22194397703652383</v>
      </c>
      <c r="H23" s="162">
        <f>F23/$F$74</f>
        <v>5.8733220167389182E-2</v>
      </c>
      <c r="I23" s="128">
        <f>F23-F24</f>
        <v>224.23000000000002</v>
      </c>
    </row>
    <row r="24" spans="1:9" ht="15.75" thickBot="1" x14ac:dyDescent="0.3">
      <c r="A24" s="113" t="s">
        <v>16</v>
      </c>
      <c r="B24" s="26">
        <v>497.82</v>
      </c>
      <c r="C24" s="26">
        <v>394.77</v>
      </c>
      <c r="D24" s="26">
        <v>21.49</v>
      </c>
      <c r="E24" s="26">
        <v>96.22</v>
      </c>
      <c r="F24" s="227">
        <f t="shared" si="0"/>
        <v>1010.3</v>
      </c>
      <c r="G24" s="167"/>
      <c r="H24" s="167"/>
      <c r="I24" s="155"/>
    </row>
    <row r="25" spans="1:9" ht="16.5" thickBot="1" x14ac:dyDescent="0.3">
      <c r="A25" s="40" t="s">
        <v>58</v>
      </c>
      <c r="B25" s="19">
        <v>63.11</v>
      </c>
      <c r="C25" s="19">
        <v>271.76</v>
      </c>
      <c r="D25" s="19">
        <v>48.51</v>
      </c>
      <c r="E25" s="19">
        <v>2.2599999999999998</v>
      </c>
      <c r="F25" s="161">
        <f t="shared" si="0"/>
        <v>385.64</v>
      </c>
      <c r="G25" s="162">
        <f t="shared" si="1"/>
        <v>0.54200487824383192</v>
      </c>
      <c r="H25" s="162">
        <f>F25/$F$74</f>
        <v>1.8346965262368644E-2</v>
      </c>
      <c r="I25" s="128">
        <f>F25-F26</f>
        <v>135.54999999999995</v>
      </c>
    </row>
    <row r="26" spans="1:9" ht="15.75" thickBot="1" x14ac:dyDescent="0.3">
      <c r="A26" s="113" t="s">
        <v>16</v>
      </c>
      <c r="B26" s="26">
        <v>56.22</v>
      </c>
      <c r="C26" s="26">
        <v>141.4</v>
      </c>
      <c r="D26" s="26">
        <v>50.42</v>
      </c>
      <c r="E26" s="26">
        <v>2.0499999999999998</v>
      </c>
      <c r="F26" s="227">
        <f t="shared" si="0"/>
        <v>250.09000000000003</v>
      </c>
      <c r="G26" s="167"/>
      <c r="H26" s="167"/>
      <c r="I26" s="155"/>
    </row>
    <row r="27" spans="1:9" ht="16.5" thickBot="1" x14ac:dyDescent="0.3">
      <c r="A27" s="40" t="s">
        <v>55</v>
      </c>
      <c r="B27" s="19">
        <v>16.010000000000002</v>
      </c>
      <c r="C27" s="19">
        <v>8.6300000000000008</v>
      </c>
      <c r="D27" s="19">
        <v>0</v>
      </c>
      <c r="E27" s="19">
        <v>0</v>
      </c>
      <c r="F27" s="161">
        <f t="shared" si="0"/>
        <v>24.64</v>
      </c>
      <c r="G27" s="162">
        <f t="shared" si="1"/>
        <v>1.838709677419355</v>
      </c>
      <c r="H27" s="162">
        <f>F27/$F$74</f>
        <v>1.1722570896814735E-3</v>
      </c>
      <c r="I27" s="128">
        <f>F27-F28</f>
        <v>15.96</v>
      </c>
    </row>
    <row r="28" spans="1:9" ht="15.75" thickBot="1" x14ac:dyDescent="0.3">
      <c r="A28" s="113" t="s">
        <v>16</v>
      </c>
      <c r="B28" s="26">
        <v>8.14</v>
      </c>
      <c r="C28" s="26">
        <v>0.54</v>
      </c>
      <c r="D28" s="26">
        <v>0</v>
      </c>
      <c r="E28" s="26">
        <v>0</v>
      </c>
      <c r="F28" s="227">
        <f t="shared" si="0"/>
        <v>8.68</v>
      </c>
      <c r="G28" s="167"/>
      <c r="H28" s="167"/>
      <c r="I28" s="155"/>
    </row>
    <row r="29" spans="1:9" ht="16.5" thickBot="1" x14ac:dyDescent="0.3">
      <c r="A29" s="40" t="s">
        <v>77</v>
      </c>
      <c r="B29" s="19">
        <v>8.0399999999999991</v>
      </c>
      <c r="C29" s="19">
        <v>89.26</v>
      </c>
      <c r="D29" s="19">
        <v>0</v>
      </c>
      <c r="E29" s="19">
        <v>0</v>
      </c>
      <c r="F29" s="161">
        <f t="shared" si="0"/>
        <v>97.300000000000011</v>
      </c>
      <c r="G29" s="162">
        <f t="shared" si="1"/>
        <v>0.62031640299750213</v>
      </c>
      <c r="H29" s="162">
        <f>F29/$F$74</f>
        <v>4.6290833939126369E-3</v>
      </c>
      <c r="I29" s="128">
        <f>F29-F30</f>
        <v>37.250000000000007</v>
      </c>
    </row>
    <row r="30" spans="1:9" ht="15.75" thickBot="1" x14ac:dyDescent="0.3">
      <c r="A30" s="113" t="s">
        <v>16</v>
      </c>
      <c r="B30" s="26">
        <v>9.06</v>
      </c>
      <c r="C30" s="26">
        <v>50.99</v>
      </c>
      <c r="D30" s="26">
        <v>0</v>
      </c>
      <c r="E30" s="26">
        <v>0</v>
      </c>
      <c r="F30" s="227">
        <f t="shared" si="0"/>
        <v>60.050000000000004</v>
      </c>
      <c r="G30" s="167"/>
      <c r="H30" s="167"/>
      <c r="I30" s="155"/>
    </row>
    <row r="31" spans="1:9" ht="16.5" thickBot="1" x14ac:dyDescent="0.3">
      <c r="A31" s="40" t="s">
        <v>25</v>
      </c>
      <c r="B31" s="19">
        <v>0.9</v>
      </c>
      <c r="C31" s="19">
        <v>9.1</v>
      </c>
      <c r="D31" s="19">
        <v>0</v>
      </c>
      <c r="E31" s="19">
        <v>0</v>
      </c>
      <c r="F31" s="161">
        <f t="shared" si="0"/>
        <v>10</v>
      </c>
      <c r="G31" s="162">
        <f t="shared" si="1"/>
        <v>0.37931034482758619</v>
      </c>
      <c r="H31" s="162">
        <f>F31/$F$74</f>
        <v>4.7575368899410448E-4</v>
      </c>
      <c r="I31" s="128">
        <f>F31-F32</f>
        <v>2.75</v>
      </c>
    </row>
    <row r="32" spans="1:9" ht="15.75" thickBot="1" x14ac:dyDescent="0.3">
      <c r="A32" s="113" t="s">
        <v>16</v>
      </c>
      <c r="B32" s="26">
        <v>7.25</v>
      </c>
      <c r="C32" s="26">
        <v>0</v>
      </c>
      <c r="D32" s="26">
        <v>0</v>
      </c>
      <c r="E32" s="26">
        <v>0</v>
      </c>
      <c r="F32" s="227">
        <f t="shared" si="0"/>
        <v>7.25</v>
      </c>
      <c r="G32" s="165"/>
      <c r="H32" s="165"/>
      <c r="I32" s="155"/>
    </row>
    <row r="33" spans="1:35" ht="16.5" thickBot="1" x14ac:dyDescent="0.3">
      <c r="A33" s="40" t="s">
        <v>59</v>
      </c>
      <c r="B33" s="396">
        <v>744.18</v>
      </c>
      <c r="C33" s="435">
        <v>1147.4100000000001</v>
      </c>
      <c r="D33" s="399">
        <v>717.53</v>
      </c>
      <c r="E33" s="398">
        <v>3.03</v>
      </c>
      <c r="F33" s="161">
        <f t="shared" si="0"/>
        <v>2612.15</v>
      </c>
      <c r="G33" s="162">
        <f t="shared" si="1"/>
        <v>-2.7059743742550522E-2</v>
      </c>
      <c r="H33" s="163">
        <f>F33/$F$74</f>
        <v>0.12427399987059501</v>
      </c>
      <c r="I33" s="128">
        <f>F33-F34</f>
        <v>-72.649999999999636</v>
      </c>
    </row>
    <row r="34" spans="1:35" ht="15.75" thickBot="1" x14ac:dyDescent="0.3">
      <c r="A34" s="113" t="s">
        <v>16</v>
      </c>
      <c r="B34" s="454">
        <v>711.84</v>
      </c>
      <c r="C34" s="432">
        <v>1141.3599999999999</v>
      </c>
      <c r="D34" s="455">
        <v>828.27</v>
      </c>
      <c r="E34" s="455">
        <v>3.33</v>
      </c>
      <c r="F34" s="294">
        <f t="shared" si="0"/>
        <v>2684.7999999999997</v>
      </c>
      <c r="G34" s="167"/>
      <c r="H34" s="167"/>
      <c r="I34" s="155"/>
    </row>
    <row r="35" spans="1:35" s="2" customFormat="1" ht="16.5" thickBot="1" x14ac:dyDescent="0.3">
      <c r="A35" s="40" t="s">
        <v>28</v>
      </c>
      <c r="B35" s="140">
        <v>1079.23</v>
      </c>
      <c r="C35" s="140">
        <v>2499</v>
      </c>
      <c r="D35" s="140">
        <v>643.73</v>
      </c>
      <c r="E35" s="174">
        <v>8.2100000000000009</v>
      </c>
      <c r="F35" s="161">
        <f t="shared" si="0"/>
        <v>4230.17</v>
      </c>
      <c r="G35" s="175">
        <f t="shared" si="1"/>
        <v>0.23443377368456381</v>
      </c>
      <c r="H35" s="176">
        <f>F35/$F$74</f>
        <v>0.20125189825721909</v>
      </c>
      <c r="I35" s="177">
        <f>F35-F36</f>
        <v>803.36000000000013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3" t="s">
        <v>16</v>
      </c>
      <c r="B36" s="65">
        <v>909.76</v>
      </c>
      <c r="C36" s="65">
        <v>2162.9499999999998</v>
      </c>
      <c r="D36" s="65">
        <v>345.98</v>
      </c>
      <c r="E36" s="65">
        <v>8.1199999999999992</v>
      </c>
      <c r="F36" s="227">
        <f t="shared" si="0"/>
        <v>3426.81</v>
      </c>
      <c r="G36" s="167"/>
      <c r="H36" s="167"/>
      <c r="I36" s="15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30</v>
      </c>
      <c r="B37" s="139">
        <v>714.16</v>
      </c>
      <c r="C37" s="139">
        <v>1233.1600000000001</v>
      </c>
      <c r="D37" s="139">
        <v>47.7</v>
      </c>
      <c r="E37" s="139">
        <v>3.58</v>
      </c>
      <c r="F37" s="161">
        <f t="shared" si="0"/>
        <v>1998.6000000000001</v>
      </c>
      <c r="G37" s="175">
        <f t="shared" si="1"/>
        <v>0.15146626721207587</v>
      </c>
      <c r="H37" s="179">
        <f>F37/$F$74</f>
        <v>9.5084132282361733E-2</v>
      </c>
      <c r="I37" s="178">
        <f>F37-F38</f>
        <v>262.90000000000009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3" t="s">
        <v>16</v>
      </c>
      <c r="B38" s="65">
        <v>661.21</v>
      </c>
      <c r="C38" s="65">
        <v>1032.46</v>
      </c>
      <c r="D38" s="65">
        <v>38.42</v>
      </c>
      <c r="E38" s="65">
        <v>3.61</v>
      </c>
      <c r="F38" s="227">
        <f t="shared" si="0"/>
        <v>1735.7</v>
      </c>
      <c r="G38" s="165"/>
      <c r="H38" s="167"/>
      <c r="I38" s="15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60</v>
      </c>
      <c r="B39" s="139">
        <v>0.05</v>
      </c>
      <c r="C39" s="139">
        <v>0</v>
      </c>
      <c r="D39" s="139">
        <v>0</v>
      </c>
      <c r="E39" s="139">
        <v>0</v>
      </c>
      <c r="F39" s="161">
        <f t="shared" si="0"/>
        <v>0.05</v>
      </c>
      <c r="G39" s="162">
        <f t="shared" si="1"/>
        <v>0.66666666666666685</v>
      </c>
      <c r="H39" s="162">
        <f>F39/$F$74</f>
        <v>2.3787684449705226E-6</v>
      </c>
      <c r="I39" s="128">
        <f>F39-F40</f>
        <v>2.0000000000000004E-2</v>
      </c>
    </row>
    <row r="40" spans="1:35" ht="15.75" thickBot="1" x14ac:dyDescent="0.3">
      <c r="A40" s="113" t="s">
        <v>16</v>
      </c>
      <c r="B40" s="65">
        <v>0.03</v>
      </c>
      <c r="C40" s="65">
        <v>0</v>
      </c>
      <c r="D40" s="65">
        <v>0</v>
      </c>
      <c r="E40" s="65">
        <v>0</v>
      </c>
      <c r="F40" s="227">
        <f t="shared" si="0"/>
        <v>0.03</v>
      </c>
      <c r="G40" s="165"/>
      <c r="H40" s="167"/>
      <c r="I40" s="155"/>
    </row>
    <row r="41" spans="1:35" ht="16.5" thickBot="1" x14ac:dyDescent="0.3">
      <c r="A41" s="40" t="s">
        <v>18</v>
      </c>
      <c r="B41" s="139">
        <v>36.130000000000003</v>
      </c>
      <c r="C41" s="139">
        <v>366.74</v>
      </c>
      <c r="D41" s="139">
        <v>300.07</v>
      </c>
      <c r="E41" s="139">
        <v>32.520000000000003</v>
      </c>
      <c r="F41" s="161">
        <f>B41+C41+D41+E41</f>
        <v>735.46</v>
      </c>
      <c r="G41" s="162">
        <f t="shared" si="1"/>
        <v>0.30243677835234134</v>
      </c>
      <c r="H41" s="162">
        <f>F41/$F$74</f>
        <v>3.4989780810760408E-2</v>
      </c>
      <c r="I41" s="128">
        <f>F41-F42</f>
        <v>170.78000000000009</v>
      </c>
    </row>
    <row r="42" spans="1:35" ht="15.75" thickBot="1" x14ac:dyDescent="0.3">
      <c r="A42" s="113" t="s">
        <v>16</v>
      </c>
      <c r="B42" s="65">
        <v>30.32</v>
      </c>
      <c r="C42" s="65">
        <v>223.72</v>
      </c>
      <c r="D42" s="65">
        <v>284.02999999999997</v>
      </c>
      <c r="E42" s="65">
        <v>26.61</v>
      </c>
      <c r="F42" s="257">
        <f>B42+C42+D42+E42</f>
        <v>564.67999999999995</v>
      </c>
      <c r="G42" s="166"/>
      <c r="H42" s="167"/>
      <c r="I42" s="155"/>
    </row>
    <row r="43" spans="1:35" ht="15.75" thickBot="1" x14ac:dyDescent="0.3">
      <c r="A43" s="216" t="s">
        <v>61</v>
      </c>
      <c r="B43" s="241">
        <v>94.57</v>
      </c>
      <c r="C43" s="247">
        <v>85.48</v>
      </c>
      <c r="D43" s="247">
        <v>0</v>
      </c>
      <c r="E43" s="247">
        <v>1.37</v>
      </c>
      <c r="F43" s="258">
        <f t="shared" ref="F43:F54" si="3">B43+C43+D43+E43</f>
        <v>181.42000000000002</v>
      </c>
      <c r="G43" s="175">
        <f t="shared" ref="G43" si="4">(F43-F44)/F44</f>
        <v>0.26275492447971044</v>
      </c>
      <c r="H43" s="260">
        <f>F43/$F$74</f>
        <v>8.6311234257310451E-3</v>
      </c>
      <c r="I43" s="178">
        <f>F43-F44</f>
        <v>37.75</v>
      </c>
    </row>
    <row r="44" spans="1:35" ht="15.75" thickBot="1" x14ac:dyDescent="0.3">
      <c r="A44" s="156" t="s">
        <v>16</v>
      </c>
      <c r="B44" s="367">
        <v>81.84</v>
      </c>
      <c r="C44" s="66">
        <v>60.7</v>
      </c>
      <c r="D44" s="66">
        <v>0</v>
      </c>
      <c r="E44" s="66">
        <v>1.1299999999999999</v>
      </c>
      <c r="F44" s="294">
        <f t="shared" si="3"/>
        <v>143.67000000000002</v>
      </c>
      <c r="G44" s="167"/>
      <c r="H44" s="238"/>
      <c r="I44" s="243"/>
      <c r="K44" s="108"/>
    </row>
    <row r="45" spans="1:35" ht="15.75" thickBot="1" x14ac:dyDescent="0.3">
      <c r="A45" s="239" t="s">
        <v>24</v>
      </c>
      <c r="B45" s="240">
        <v>52.81</v>
      </c>
      <c r="C45" s="241">
        <v>183.38</v>
      </c>
      <c r="D45" s="241">
        <v>0</v>
      </c>
      <c r="E45" s="241">
        <v>0.52</v>
      </c>
      <c r="F45" s="161">
        <f t="shared" si="3"/>
        <v>236.71</v>
      </c>
      <c r="G45" s="175">
        <f t="shared" ref="G45" si="5">(F45-F46)/F46</f>
        <v>0.32945801741083963</v>
      </c>
      <c r="H45" s="175">
        <f>F45/$F$74</f>
        <v>1.1261565572179447E-2</v>
      </c>
      <c r="I45" s="261">
        <f>F45-F46</f>
        <v>58.66</v>
      </c>
      <c r="J45" s="256"/>
    </row>
    <row r="46" spans="1:35" ht="15.75" thickBot="1" x14ac:dyDescent="0.3">
      <c r="A46" s="113" t="s">
        <v>16</v>
      </c>
      <c r="B46" s="146">
        <v>31.55</v>
      </c>
      <c r="C46" s="72">
        <v>145.94999999999999</v>
      </c>
      <c r="D46" s="72">
        <v>0</v>
      </c>
      <c r="E46" s="72">
        <v>0.55000000000000004</v>
      </c>
      <c r="F46" s="227">
        <f t="shared" si="3"/>
        <v>178.05</v>
      </c>
      <c r="G46" s="165"/>
      <c r="H46" s="165"/>
      <c r="I46" s="237"/>
    </row>
    <row r="47" spans="1:35" ht="15.75" thickBot="1" x14ac:dyDescent="0.3">
      <c r="A47" s="216" t="s">
        <v>62</v>
      </c>
      <c r="B47" s="252">
        <v>0.05</v>
      </c>
      <c r="C47" s="433">
        <v>0</v>
      </c>
      <c r="D47" s="433">
        <v>0</v>
      </c>
      <c r="E47" s="433">
        <v>0.34</v>
      </c>
      <c r="F47" s="159">
        <f t="shared" si="3"/>
        <v>0.39</v>
      </c>
      <c r="G47" s="175">
        <f t="shared" ref="G47" si="6">(F47-F48)/F48</f>
        <v>4.5714285714285712</v>
      </c>
      <c r="H47" s="175">
        <f>F47/$F$74</f>
        <v>1.8554393870770077E-5</v>
      </c>
      <c r="I47" s="178">
        <f>F47-F48</f>
        <v>0.32</v>
      </c>
    </row>
    <row r="48" spans="1:35" ht="15.75" thickBot="1" x14ac:dyDescent="0.3">
      <c r="A48" s="113" t="s">
        <v>16</v>
      </c>
      <c r="B48" s="146">
        <v>0</v>
      </c>
      <c r="C48" s="83">
        <v>0</v>
      </c>
      <c r="D48" s="83">
        <v>0</v>
      </c>
      <c r="E48" s="72">
        <v>7.0000000000000007E-2</v>
      </c>
      <c r="F48" s="257">
        <f t="shared" si="3"/>
        <v>7.0000000000000007E-2</v>
      </c>
      <c r="G48" s="254"/>
      <c r="H48" s="254"/>
      <c r="I48" s="155"/>
    </row>
    <row r="49" spans="1:9" ht="15.75" thickBot="1" x14ac:dyDescent="0.3">
      <c r="A49" s="216" t="s">
        <v>17</v>
      </c>
      <c r="B49" s="241">
        <v>226.33</v>
      </c>
      <c r="C49" s="241">
        <v>93.6</v>
      </c>
      <c r="D49" s="241">
        <v>0</v>
      </c>
      <c r="E49" s="247">
        <v>100.18</v>
      </c>
      <c r="F49" s="258">
        <f t="shared" si="3"/>
        <v>420.11</v>
      </c>
      <c r="G49" s="262">
        <f t="shared" ref="G49" si="7">(F49-F50)/F50</f>
        <v>0.77030045088702548</v>
      </c>
      <c r="H49" s="179">
        <f>F49/$F$74</f>
        <v>1.9986888228331324E-2</v>
      </c>
      <c r="I49" s="178">
        <f>F49-F50</f>
        <v>182.8</v>
      </c>
    </row>
    <row r="50" spans="1:9" ht="15.75" thickBot="1" x14ac:dyDescent="0.3">
      <c r="A50" s="113" t="s">
        <v>16</v>
      </c>
      <c r="B50" s="72">
        <v>117.53</v>
      </c>
      <c r="C50" s="72">
        <v>32.409999999999997</v>
      </c>
      <c r="D50" s="72">
        <v>0</v>
      </c>
      <c r="E50" s="72">
        <v>87.37</v>
      </c>
      <c r="F50" s="257">
        <f t="shared" si="3"/>
        <v>237.31</v>
      </c>
      <c r="G50" s="167"/>
      <c r="H50" s="167"/>
      <c r="I50" s="155"/>
    </row>
    <row r="51" spans="1:9" ht="15.75" thickBot="1" x14ac:dyDescent="0.3">
      <c r="A51" s="216" t="s">
        <v>29</v>
      </c>
      <c r="B51" s="429">
        <v>484.07</v>
      </c>
      <c r="C51" s="420">
        <v>1371.23</v>
      </c>
      <c r="D51" s="431">
        <v>294.54000000000002</v>
      </c>
      <c r="E51" s="425">
        <v>5.24</v>
      </c>
      <c r="F51" s="215">
        <f t="shared" si="3"/>
        <v>2155.08</v>
      </c>
      <c r="G51" s="175">
        <f t="shared" ref="G51" si="8">(F51-F52)/F52</f>
        <v>-0.18873990197480847</v>
      </c>
      <c r="H51" s="179">
        <f>F51/$F$74</f>
        <v>0.10252872600774146</v>
      </c>
      <c r="I51" s="178">
        <f>F51-F52</f>
        <v>-501.37999999999965</v>
      </c>
    </row>
    <row r="52" spans="1:9" ht="15.75" thickBot="1" x14ac:dyDescent="0.3">
      <c r="A52" s="113" t="s">
        <v>16</v>
      </c>
      <c r="B52" s="428">
        <v>466.44</v>
      </c>
      <c r="C52" s="423">
        <v>1657.32</v>
      </c>
      <c r="D52" s="423">
        <v>527.46</v>
      </c>
      <c r="E52" s="430">
        <v>5.24</v>
      </c>
      <c r="F52" s="259">
        <f t="shared" si="3"/>
        <v>2656.4599999999996</v>
      </c>
      <c r="G52" s="167"/>
      <c r="H52" s="167"/>
      <c r="I52" s="155"/>
    </row>
    <row r="53" spans="1:9" ht="15.75" thickBot="1" x14ac:dyDescent="0.3">
      <c r="A53" s="216" t="s">
        <v>22</v>
      </c>
      <c r="B53" s="247">
        <v>40.5</v>
      </c>
      <c r="C53" s="247">
        <v>23.8</v>
      </c>
      <c r="D53" s="247">
        <v>0</v>
      </c>
      <c r="E53" s="433">
        <v>0.11</v>
      </c>
      <c r="F53" s="258">
        <f t="shared" si="3"/>
        <v>64.41</v>
      </c>
      <c r="G53" s="175">
        <f t="shared" ref="G53" si="9">(F53-F54)/F54</f>
        <v>0.23343546533895054</v>
      </c>
      <c r="H53" s="179">
        <f>F53/$F$74</f>
        <v>3.0643295108110269E-3</v>
      </c>
      <c r="I53" s="178">
        <f>F53-F54</f>
        <v>12.189999999999998</v>
      </c>
    </row>
    <row r="54" spans="1:9" ht="15.75" thickBot="1" x14ac:dyDescent="0.3">
      <c r="A54" s="113" t="s">
        <v>16</v>
      </c>
      <c r="B54" s="72">
        <v>32.65</v>
      </c>
      <c r="C54" s="72">
        <v>19.47</v>
      </c>
      <c r="D54" s="72">
        <v>0</v>
      </c>
      <c r="E54" s="72">
        <v>0.1</v>
      </c>
      <c r="F54" s="257">
        <f t="shared" si="3"/>
        <v>52.22</v>
      </c>
      <c r="G54" s="165"/>
      <c r="H54" s="167"/>
      <c r="I54" s="155"/>
    </row>
    <row r="55" spans="1:9" ht="15.75" x14ac:dyDescent="0.25">
      <c r="A55" s="114" t="s">
        <v>66</v>
      </c>
      <c r="B55" s="253">
        <f>SUM(B5,B7,B9,B11,B13,B15,B17,B19,B21,B23,B25,B27,B29,B31,B33,B35,B37,B39,B41,B43,B45,B47,B49,B51,B53)</f>
        <v>4733.63</v>
      </c>
      <c r="C55" s="253">
        <f t="shared" ref="C55:F55" si="10">SUM(C5,C7,C9,C11,C13,C15,C17,C19,C21,C23,C25,C27,C29,C31,C33,C35,C37,C39,C41,C43,C45,C47,C49,C51,C53)</f>
        <v>9306.5299999999988</v>
      </c>
      <c r="D55" s="253">
        <f t="shared" si="10"/>
        <v>2341.75</v>
      </c>
      <c r="E55" s="253">
        <f t="shared" si="10"/>
        <v>408.82999999999987</v>
      </c>
      <c r="F55" s="253">
        <f t="shared" si="10"/>
        <v>16790.739999999998</v>
      </c>
      <c r="G55" s="255">
        <f>(F55-F56)/F56</f>
        <v>0.16020726648834763</v>
      </c>
      <c r="H55" s="168">
        <f>F55/$F$74</f>
        <v>0.79882564959408686</v>
      </c>
      <c r="I55" s="128">
        <f>F55-F56</f>
        <v>2318.5499999999993</v>
      </c>
    </row>
    <row r="56" spans="1:9" x14ac:dyDescent="0.25">
      <c r="A56" s="113" t="s">
        <v>26</v>
      </c>
      <c r="B56" s="153">
        <f>SUM(B6,B8,B10,B12,B14,B16,B18,B20,B22,B24,B26,B28,B30,B32,B34,B36,B38,B40,B42,B44,B46,B48,B50,B52,B54)</f>
        <v>4329.2400000000007</v>
      </c>
      <c r="C56" s="153">
        <f t="shared" ref="C56:F56" si="11">SUM(C6,C8,C10,C12,C14,C16,C18,C20,C22,C24,C26,C28,C30,C32,C34,C36,C38,C40,C42,C44,C46,C48,C50,C52,C54)</f>
        <v>7700.2599999999993</v>
      </c>
      <c r="D56" s="153">
        <f t="shared" si="11"/>
        <v>2098.66</v>
      </c>
      <c r="E56" s="153">
        <f t="shared" si="11"/>
        <v>344.03000000000009</v>
      </c>
      <c r="F56" s="153">
        <f t="shared" si="11"/>
        <v>14472.189999999999</v>
      </c>
      <c r="G56" s="118"/>
      <c r="H56" s="118"/>
      <c r="I56" s="122"/>
    </row>
    <row r="57" spans="1:9" ht="15.75" x14ac:dyDescent="0.25">
      <c r="A57" s="114" t="s">
        <v>27</v>
      </c>
      <c r="B57" s="126">
        <f>(B55-B56)/B56</f>
        <v>9.3409004813777785E-2</v>
      </c>
      <c r="C57" s="126">
        <f t="shared" ref="C57:F57" si="12">(C55-C56)/C56</f>
        <v>0.20859944988870502</v>
      </c>
      <c r="D57" s="126">
        <f t="shared" si="12"/>
        <v>0.11583105410118845</v>
      </c>
      <c r="E57" s="126">
        <f t="shared" si="12"/>
        <v>0.18835566665697692</v>
      </c>
      <c r="F57" s="126">
        <f t="shared" si="12"/>
        <v>0.16020726648834763</v>
      </c>
      <c r="G57" s="118"/>
      <c r="H57" s="118"/>
      <c r="I57" s="122"/>
    </row>
    <row r="58" spans="1:9" ht="15.75" x14ac:dyDescent="0.25">
      <c r="A58" s="111" t="s">
        <v>31</v>
      </c>
      <c r="B58" s="109"/>
      <c r="C58" s="109"/>
      <c r="D58" s="109"/>
      <c r="E58" s="109"/>
      <c r="F58" s="109"/>
      <c r="G58" s="118"/>
      <c r="H58" s="118"/>
      <c r="I58" s="122"/>
    </row>
    <row r="59" spans="1:9" ht="16.5" thickBot="1" x14ac:dyDescent="0.3">
      <c r="A59" s="116" t="s">
        <v>69</v>
      </c>
      <c r="B59" s="157">
        <v>71.53</v>
      </c>
      <c r="C59" s="157">
        <v>76.72</v>
      </c>
      <c r="D59" s="157">
        <v>0</v>
      </c>
      <c r="E59" s="157">
        <v>0</v>
      </c>
      <c r="F59" s="169">
        <f>B59+C59+D59+E59</f>
        <v>148.25</v>
      </c>
      <c r="G59" s="170">
        <f t="shared" ref="G59" si="13">(F59-F60)/F60</f>
        <v>0.61474784881821176</v>
      </c>
      <c r="H59" s="170">
        <f>F59/$F$74</f>
        <v>7.0530484393375994E-3</v>
      </c>
      <c r="I59" s="128">
        <f>F59-F60</f>
        <v>56.440000000000012</v>
      </c>
    </row>
    <row r="60" spans="1:9" ht="15.75" thickBot="1" x14ac:dyDescent="0.3">
      <c r="A60" s="156" t="s">
        <v>16</v>
      </c>
      <c r="B60" s="158">
        <v>14.35</v>
      </c>
      <c r="C60" s="158">
        <v>77.459999999999994</v>
      </c>
      <c r="D60" s="158">
        <v>0</v>
      </c>
      <c r="E60" s="158">
        <v>0</v>
      </c>
      <c r="F60" s="164">
        <f t="shared" ref="F60:F70" si="14">B60+C60+D60+E60</f>
        <v>91.809999999999988</v>
      </c>
      <c r="G60" s="167"/>
      <c r="H60" s="167"/>
      <c r="I60" s="155"/>
    </row>
    <row r="61" spans="1:9" ht="16.5" thickBot="1" x14ac:dyDescent="0.3">
      <c r="A61" s="116" t="s">
        <v>32</v>
      </c>
      <c r="B61" s="159">
        <v>526.35</v>
      </c>
      <c r="C61" s="159">
        <v>175.47</v>
      </c>
      <c r="D61" s="159">
        <v>0</v>
      </c>
      <c r="E61" s="159">
        <v>14.56</v>
      </c>
      <c r="F61" s="161">
        <f t="shared" si="14"/>
        <v>716.38</v>
      </c>
      <c r="G61" s="162">
        <f t="shared" ref="G61:G71" si="15">(F61-F62)/F62</f>
        <v>0.30231966259453158</v>
      </c>
      <c r="H61" s="162">
        <f>F61/$F$74</f>
        <v>3.4082042772159656E-2</v>
      </c>
      <c r="I61" s="128">
        <f>F61-F62</f>
        <v>166.29999999999995</v>
      </c>
    </row>
    <row r="62" spans="1:9" ht="15.75" thickBot="1" x14ac:dyDescent="0.3">
      <c r="A62" s="156" t="s">
        <v>16</v>
      </c>
      <c r="B62" s="158">
        <v>407.59</v>
      </c>
      <c r="C62" s="158">
        <v>130.9</v>
      </c>
      <c r="D62" s="158">
        <v>0</v>
      </c>
      <c r="E62" s="158">
        <v>11.59</v>
      </c>
      <c r="F62" s="164">
        <f t="shared" si="14"/>
        <v>550.08000000000004</v>
      </c>
      <c r="G62" s="167"/>
      <c r="H62" s="167"/>
      <c r="I62" s="155"/>
    </row>
    <row r="63" spans="1:9" ht="16.5" thickBot="1" x14ac:dyDescent="0.3">
      <c r="A63" s="40" t="s">
        <v>35</v>
      </c>
      <c r="B63" s="159">
        <v>125.84</v>
      </c>
      <c r="C63" s="159">
        <v>108.92</v>
      </c>
      <c r="D63" s="159">
        <v>0</v>
      </c>
      <c r="E63" s="159">
        <v>0.26</v>
      </c>
      <c r="F63" s="161">
        <f t="shared" si="14"/>
        <v>235.01999999999998</v>
      </c>
      <c r="G63" s="162">
        <f t="shared" si="15"/>
        <v>0.86820349761526205</v>
      </c>
      <c r="H63" s="162">
        <f>F63/$F$74</f>
        <v>1.1181163198739442E-2</v>
      </c>
      <c r="I63" s="128">
        <f>F63-F64</f>
        <v>109.21999999999997</v>
      </c>
    </row>
    <row r="64" spans="1:9" ht="15.75" thickBot="1" x14ac:dyDescent="0.3">
      <c r="A64" s="156" t="s">
        <v>16</v>
      </c>
      <c r="B64" s="158">
        <v>91.4</v>
      </c>
      <c r="C64" s="158">
        <v>34.4</v>
      </c>
      <c r="D64" s="158">
        <v>0</v>
      </c>
      <c r="E64" s="158">
        <v>0</v>
      </c>
      <c r="F64" s="164">
        <f t="shared" si="14"/>
        <v>125.80000000000001</v>
      </c>
      <c r="G64" s="167"/>
      <c r="H64" s="167"/>
      <c r="I64" s="155"/>
    </row>
    <row r="65" spans="1:9" ht="16.5" thickBot="1" x14ac:dyDescent="0.3">
      <c r="A65" s="40" t="s">
        <v>33</v>
      </c>
      <c r="B65" s="159">
        <v>321.81</v>
      </c>
      <c r="C65" s="159">
        <v>65.239999999999995</v>
      </c>
      <c r="D65" s="159">
        <v>2.48</v>
      </c>
      <c r="E65" s="159">
        <v>0</v>
      </c>
      <c r="F65" s="161">
        <f t="shared" si="14"/>
        <v>389.53000000000003</v>
      </c>
      <c r="G65" s="162">
        <f t="shared" si="15"/>
        <v>0.2035160353457334</v>
      </c>
      <c r="H65" s="162">
        <f>F65/$F$74</f>
        <v>1.8532033447387353E-2</v>
      </c>
      <c r="I65" s="128">
        <f>F65-F66</f>
        <v>65.870000000000061</v>
      </c>
    </row>
    <row r="66" spans="1:9" ht="15.75" thickBot="1" x14ac:dyDescent="0.3">
      <c r="A66" s="156" t="s">
        <v>16</v>
      </c>
      <c r="B66" s="158">
        <v>281.07</v>
      </c>
      <c r="C66" s="158">
        <v>40.46</v>
      </c>
      <c r="D66" s="158">
        <v>2.13</v>
      </c>
      <c r="E66" s="158">
        <v>0</v>
      </c>
      <c r="F66" s="164">
        <f t="shared" si="14"/>
        <v>323.65999999999997</v>
      </c>
      <c r="G66" s="167"/>
      <c r="H66" s="167"/>
      <c r="I66" s="155"/>
    </row>
    <row r="67" spans="1:9" ht="16.5" thickBot="1" x14ac:dyDescent="0.3">
      <c r="A67" s="40" t="s">
        <v>34</v>
      </c>
      <c r="B67" s="159">
        <v>356.76</v>
      </c>
      <c r="C67" s="159">
        <v>255.18</v>
      </c>
      <c r="D67" s="159">
        <v>42.61</v>
      </c>
      <c r="E67" s="159">
        <v>45.93</v>
      </c>
      <c r="F67" s="161">
        <f t="shared" si="14"/>
        <v>700.48</v>
      </c>
      <c r="G67" s="162">
        <f t="shared" si="15"/>
        <v>0.60929997472832964</v>
      </c>
      <c r="H67" s="162">
        <f>F67/$F$74</f>
        <v>3.3325594406659033E-2</v>
      </c>
      <c r="I67" s="128">
        <f>F67-F68</f>
        <v>265.21000000000004</v>
      </c>
    </row>
    <row r="68" spans="1:9" ht="15.75" thickBot="1" x14ac:dyDescent="0.3">
      <c r="A68" s="156" t="s">
        <v>36</v>
      </c>
      <c r="B68" s="158">
        <v>257.44</v>
      </c>
      <c r="C68" s="158">
        <v>137.96</v>
      </c>
      <c r="D68" s="158">
        <v>5.09</v>
      </c>
      <c r="E68" s="158">
        <v>34.78</v>
      </c>
      <c r="F68" s="164">
        <f t="shared" si="14"/>
        <v>435.27</v>
      </c>
      <c r="G68" s="167"/>
      <c r="H68" s="167"/>
      <c r="I68" s="155"/>
    </row>
    <row r="69" spans="1:9" ht="16.5" thickBot="1" x14ac:dyDescent="0.3">
      <c r="A69" s="40" t="s">
        <v>64</v>
      </c>
      <c r="B69" s="159">
        <v>1886.48</v>
      </c>
      <c r="C69" s="159">
        <v>143.55000000000001</v>
      </c>
      <c r="D69" s="159">
        <v>0</v>
      </c>
      <c r="E69" s="159">
        <v>8.85</v>
      </c>
      <c r="F69" s="161">
        <f t="shared" si="14"/>
        <v>2038.8799999999999</v>
      </c>
      <c r="G69" s="162">
        <f t="shared" si="15"/>
        <v>0.34607081316969135</v>
      </c>
      <c r="H69" s="162">
        <f>F69/$F$74</f>
        <v>9.7000468141629964E-2</v>
      </c>
      <c r="I69" s="128">
        <f>F69-F70</f>
        <v>524.18999999999983</v>
      </c>
    </row>
    <row r="70" spans="1:9" ht="15.75" thickBot="1" x14ac:dyDescent="0.3">
      <c r="A70" s="156" t="s">
        <v>36</v>
      </c>
      <c r="B70" s="158">
        <v>1402.73</v>
      </c>
      <c r="C70" s="158">
        <v>103.5</v>
      </c>
      <c r="D70" s="158">
        <v>0</v>
      </c>
      <c r="E70" s="158">
        <v>8.4600000000000009</v>
      </c>
      <c r="F70" s="164">
        <f t="shared" si="14"/>
        <v>1514.69</v>
      </c>
      <c r="G70" s="167"/>
      <c r="H70" s="167"/>
      <c r="I70" s="155"/>
    </row>
    <row r="71" spans="1:9" ht="15.75" x14ac:dyDescent="0.25">
      <c r="A71" s="115" t="s">
        <v>37</v>
      </c>
      <c r="B71" s="133">
        <f>SUM(B59,B61,B63,B65,B67,B69)</f>
        <v>3288.77</v>
      </c>
      <c r="C71" s="133">
        <f t="shared" ref="C71:F71" si="16">SUM(C59,C61,C63,C65,C67,C69)</f>
        <v>825.07999999999993</v>
      </c>
      <c r="D71" s="133">
        <f t="shared" si="16"/>
        <v>45.089999999999996</v>
      </c>
      <c r="E71" s="133">
        <f t="shared" si="16"/>
        <v>69.599999999999994</v>
      </c>
      <c r="F71" s="133">
        <f t="shared" si="16"/>
        <v>4228.54</v>
      </c>
      <c r="G71" s="168">
        <f t="shared" si="15"/>
        <v>0.3903679664355163</v>
      </c>
      <c r="H71" s="168">
        <f>F71/$F$74</f>
        <v>0.20117435040591305</v>
      </c>
      <c r="I71" s="128">
        <f>F71-F72</f>
        <v>1187.23</v>
      </c>
    </row>
    <row r="72" spans="1:9" x14ac:dyDescent="0.25">
      <c r="A72" s="113" t="s">
        <v>26</v>
      </c>
      <c r="B72" s="153">
        <f>SUM(B60,B62,B64,B66,B68,B70)</f>
        <v>2454.58</v>
      </c>
      <c r="C72" s="153">
        <f t="shared" ref="C72:F72" si="17">SUM(C60,C62,C64,C66,C68,C70)</f>
        <v>524.68000000000006</v>
      </c>
      <c r="D72" s="153">
        <f t="shared" si="17"/>
        <v>7.22</v>
      </c>
      <c r="E72" s="153">
        <f t="shared" si="17"/>
        <v>54.830000000000005</v>
      </c>
      <c r="F72" s="153">
        <f t="shared" si="17"/>
        <v>3041.31</v>
      </c>
      <c r="G72" s="154"/>
      <c r="H72" s="154"/>
      <c r="I72" s="152"/>
    </row>
    <row r="73" spans="1:9" ht="15.75" x14ac:dyDescent="0.25">
      <c r="A73" s="114" t="s">
        <v>27</v>
      </c>
      <c r="B73" s="126">
        <f t="shared" ref="B73:F73" si="18">(B71-B72)/B72</f>
        <v>0.33985040210545187</v>
      </c>
      <c r="C73" s="126">
        <f t="shared" si="18"/>
        <v>0.57253945261873873</v>
      </c>
      <c r="D73" s="126">
        <f t="shared" si="18"/>
        <v>5.2451523545706369</v>
      </c>
      <c r="E73" s="126">
        <f t="shared" si="18"/>
        <v>0.26937807769469246</v>
      </c>
      <c r="F73" s="126">
        <f t="shared" si="18"/>
        <v>0.3903679664355163</v>
      </c>
      <c r="G73" s="118"/>
      <c r="H73" s="118"/>
      <c r="I73" s="122"/>
    </row>
    <row r="74" spans="1:9" ht="15.75" x14ac:dyDescent="0.25">
      <c r="A74" s="127" t="s">
        <v>42</v>
      </c>
      <c r="B74" s="128">
        <f>B71+B55</f>
        <v>8022.4</v>
      </c>
      <c r="C74" s="128">
        <f t="shared" ref="C74:F74" si="19">C71+C55</f>
        <v>10131.609999999999</v>
      </c>
      <c r="D74" s="128">
        <f t="shared" si="19"/>
        <v>2386.84</v>
      </c>
      <c r="E74" s="128">
        <f t="shared" si="19"/>
        <v>478.42999999999984</v>
      </c>
      <c r="F74" s="128">
        <f t="shared" si="19"/>
        <v>21019.279999999999</v>
      </c>
      <c r="G74" s="125">
        <f t="shared" ref="G74" si="20">(F74-F75)/F75</f>
        <v>0.20017586433322859</v>
      </c>
      <c r="H74" s="125">
        <f>F74/$F$74</f>
        <v>1</v>
      </c>
      <c r="I74" s="128">
        <f>F74-F75</f>
        <v>3505.7799999999988</v>
      </c>
    </row>
    <row r="75" spans="1:9" x14ac:dyDescent="0.25">
      <c r="A75" s="113" t="s">
        <v>26</v>
      </c>
      <c r="B75" s="152">
        <f>B56+B72</f>
        <v>6783.8200000000006</v>
      </c>
      <c r="C75" s="152">
        <f t="shared" ref="C75:F75" si="21">C56+C72</f>
        <v>8224.9399999999987</v>
      </c>
      <c r="D75" s="152">
        <f t="shared" si="21"/>
        <v>2105.8799999999997</v>
      </c>
      <c r="E75" s="152">
        <f t="shared" si="21"/>
        <v>398.86000000000007</v>
      </c>
      <c r="F75" s="152">
        <f t="shared" si="21"/>
        <v>17513.5</v>
      </c>
      <c r="G75" s="118"/>
      <c r="H75" s="118"/>
      <c r="I75" s="122"/>
    </row>
    <row r="76" spans="1:9" ht="15.75" x14ac:dyDescent="0.25">
      <c r="A76" s="117" t="s">
        <v>27</v>
      </c>
      <c r="B76" s="125">
        <f>(B74-B75)/B75</f>
        <v>0.18257854719022598</v>
      </c>
      <c r="C76" s="125">
        <f t="shared" ref="C76:E76" si="22">(C74-C75)/C75</f>
        <v>0.2318156728194978</v>
      </c>
      <c r="D76" s="125">
        <f t="shared" si="22"/>
        <v>0.13341690884570848</v>
      </c>
      <c r="E76" s="125">
        <f t="shared" si="22"/>
        <v>0.19949355663641316</v>
      </c>
      <c r="F76" s="125">
        <f>(F74-F75)/F75</f>
        <v>0.20017586433322859</v>
      </c>
      <c r="G76" s="118"/>
      <c r="H76" s="118"/>
      <c r="I76" s="122"/>
    </row>
    <row r="77" spans="1:9" ht="15.75" x14ac:dyDescent="0.25">
      <c r="A77" s="111" t="s">
        <v>43</v>
      </c>
      <c r="B77" s="125">
        <f>B74/$F$74</f>
        <v>0.38166863945863039</v>
      </c>
      <c r="C77" s="125">
        <f t="shared" ref="C77:F77" si="23">C74/$F$74</f>
        <v>0.48201508329495585</v>
      </c>
      <c r="D77" s="125">
        <f t="shared" si="23"/>
        <v>0.11355479350386884</v>
      </c>
      <c r="E77" s="125">
        <f t="shared" si="23"/>
        <v>2.2761483742544934E-2</v>
      </c>
      <c r="F77" s="125">
        <f t="shared" si="23"/>
        <v>1</v>
      </c>
      <c r="G77" s="118"/>
      <c r="H77" s="118"/>
      <c r="I77" s="122"/>
    </row>
    <row r="78" spans="1:9" x14ac:dyDescent="0.25">
      <c r="A78" s="113" t="s">
        <v>44</v>
      </c>
      <c r="B78" s="154">
        <f>B75/$F$75</f>
        <v>0.38734804579324522</v>
      </c>
      <c r="C78" s="154">
        <f>C75/$F$75</f>
        <v>0.46963428212521763</v>
      </c>
      <c r="D78" s="154">
        <f>D75/$F$75</f>
        <v>0.12024324092842663</v>
      </c>
      <c r="E78" s="154">
        <f>E75/$F$75</f>
        <v>2.2774431153110463E-2</v>
      </c>
      <c r="F78" s="154">
        <f>F75/$F$75</f>
        <v>1</v>
      </c>
      <c r="G78" s="118"/>
      <c r="H78" s="118"/>
      <c r="I78" s="122"/>
    </row>
    <row r="79" spans="1:9" ht="15.75" x14ac:dyDescent="0.25">
      <c r="A79" s="103"/>
    </row>
    <row r="80" spans="1:9" ht="18.75" x14ac:dyDescent="0.3">
      <c r="A80" s="106" t="s">
        <v>45</v>
      </c>
    </row>
    <row r="81" spans="1:1" s="225" customFormat="1" x14ac:dyDescent="0.25">
      <c r="A81" s="225" t="s">
        <v>67</v>
      </c>
    </row>
    <row r="82" spans="1:1" s="225" customFormat="1" x14ac:dyDescent="0.25">
      <c r="A82" s="225" t="s">
        <v>68</v>
      </c>
    </row>
    <row r="83" spans="1:1" x14ac:dyDescent="0.25">
      <c r="A83" s="225" t="s">
        <v>75</v>
      </c>
    </row>
    <row r="84" spans="1:1" x14ac:dyDescent="0.25">
      <c r="A84" s="335" t="s">
        <v>73</v>
      </c>
    </row>
  </sheetData>
  <mergeCells count="1">
    <mergeCell ref="A1:I2"/>
  </mergeCells>
  <pageMargins left="0.7" right="0.7" top="0.75" bottom="0.75" header="0.3" footer="0.3"/>
  <pageSetup paperSize="9" scale="50" orientation="portrait" r:id="rId1"/>
  <ignoredErrors>
    <ignoredError sqref="G69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72"/>
  <sheetViews>
    <sheetView topLeftCell="A49" workbookViewId="0">
      <selection activeCell="E57" sqref="E57:E58"/>
    </sheetView>
  </sheetViews>
  <sheetFormatPr defaultRowHeight="15" x14ac:dyDescent="0.25"/>
  <cols>
    <col min="1" max="1" width="30.28515625" style="188" customWidth="1"/>
    <col min="2" max="2" width="12.5703125" style="188" customWidth="1"/>
    <col min="3" max="3" width="14.140625" style="188" customWidth="1"/>
    <col min="4" max="4" width="14.5703125" style="188" customWidth="1"/>
    <col min="5" max="5" width="10.28515625" style="188" customWidth="1"/>
    <col min="6" max="6" width="11" style="188" customWidth="1"/>
    <col min="7" max="7" width="9.140625" style="188"/>
    <col min="8" max="8" width="10.28515625" style="188" customWidth="1"/>
    <col min="9" max="16384" width="9.140625" style="188"/>
  </cols>
  <sheetData>
    <row r="1" spans="1:8" x14ac:dyDescent="0.25">
      <c r="A1" s="463" t="s">
        <v>79</v>
      </c>
      <c r="B1" s="464"/>
      <c r="C1" s="464"/>
      <c r="D1" s="464"/>
      <c r="E1" s="464"/>
      <c r="F1" s="464"/>
      <c r="G1" s="464"/>
      <c r="H1" s="464"/>
    </row>
    <row r="2" spans="1:8" x14ac:dyDescent="0.25">
      <c r="A2" s="465"/>
      <c r="B2" s="465"/>
      <c r="C2" s="465"/>
      <c r="D2" s="465"/>
      <c r="E2" s="465"/>
      <c r="F2" s="465"/>
      <c r="G2" s="465"/>
      <c r="H2" s="465"/>
    </row>
    <row r="3" spans="1:8" ht="15.75" thickBot="1" x14ac:dyDescent="0.3">
      <c r="A3" s="466"/>
      <c r="B3" s="466"/>
      <c r="C3" s="466"/>
      <c r="D3" s="466"/>
      <c r="E3" s="466"/>
      <c r="F3" s="466"/>
      <c r="G3" s="466"/>
      <c r="H3" s="466"/>
    </row>
    <row r="4" spans="1:8" ht="48" thickBot="1" x14ac:dyDescent="0.3">
      <c r="A4" s="189" t="s">
        <v>0</v>
      </c>
      <c r="B4" s="190" t="s">
        <v>47</v>
      </c>
      <c r="C4" s="190" t="s">
        <v>46</v>
      </c>
      <c r="D4" s="190" t="s">
        <v>53</v>
      </c>
      <c r="E4" s="190" t="s">
        <v>12</v>
      </c>
      <c r="F4" s="191" t="s">
        <v>13</v>
      </c>
      <c r="G4" s="192" t="s">
        <v>14</v>
      </c>
      <c r="H4" s="193" t="s">
        <v>15</v>
      </c>
    </row>
    <row r="5" spans="1:8" ht="15.75" x14ac:dyDescent="0.25">
      <c r="A5" s="194"/>
    </row>
    <row r="6" spans="1:8" ht="15.75" x14ac:dyDescent="0.25">
      <c r="A6" s="111" t="s">
        <v>63</v>
      </c>
      <c r="B6" s="196"/>
      <c r="C6" s="196"/>
      <c r="D6" s="196"/>
      <c r="E6" s="196"/>
      <c r="F6" s="196"/>
      <c r="G6" s="196"/>
      <c r="H6" s="196"/>
    </row>
    <row r="7" spans="1:8" ht="16.5" thickBot="1" x14ac:dyDescent="0.3">
      <c r="A7" s="40" t="s">
        <v>19</v>
      </c>
      <c r="B7" s="198">
        <v>485.57</v>
      </c>
      <c r="C7" s="198">
        <v>5.17</v>
      </c>
      <c r="D7" s="198">
        <v>236.03</v>
      </c>
      <c r="E7" s="263">
        <f>B7+C7+D7</f>
        <v>726.77</v>
      </c>
      <c r="F7" s="264">
        <f>(E7-E8)/E8</f>
        <v>-0.48208088366292534</v>
      </c>
      <c r="G7" s="265">
        <f>E7/$E$62</f>
        <v>4.026491284347504E-2</v>
      </c>
      <c r="H7" s="200">
        <f>E7-E8</f>
        <v>-676.48</v>
      </c>
    </row>
    <row r="8" spans="1:8" ht="15.75" thickBot="1" x14ac:dyDescent="0.3">
      <c r="A8" s="113" t="s">
        <v>16</v>
      </c>
      <c r="B8" s="230">
        <v>1181.42</v>
      </c>
      <c r="C8" s="230">
        <v>9.7799999999999994</v>
      </c>
      <c r="D8" s="230">
        <v>212.05</v>
      </c>
      <c r="E8" s="266">
        <f t="shared" ref="E8:E49" si="0">B8+C8+D8</f>
        <v>1403.25</v>
      </c>
      <c r="F8" s="267"/>
      <c r="G8" s="269"/>
      <c r="H8" s="231"/>
    </row>
    <row r="9" spans="1:8" ht="16.5" thickBot="1" x14ac:dyDescent="0.3">
      <c r="A9" s="40" t="s">
        <v>23</v>
      </c>
      <c r="B9" s="201">
        <v>288.20999999999998</v>
      </c>
      <c r="C9" s="201">
        <v>1.19</v>
      </c>
      <c r="D9" s="201">
        <v>6.23</v>
      </c>
      <c r="E9" s="271">
        <f t="shared" si="0"/>
        <v>295.63</v>
      </c>
      <c r="F9" s="270">
        <f t="shared" ref="F9:F35" si="1">(E9-E10)/E10</f>
        <v>0.88239414199299604</v>
      </c>
      <c r="G9" s="270">
        <f>E9/$E$62</f>
        <v>1.6378656499190288E-2</v>
      </c>
      <c r="H9" s="234">
        <f>E9-E10</f>
        <v>138.58000000000001</v>
      </c>
    </row>
    <row r="10" spans="1:8" ht="15.75" thickBot="1" x14ac:dyDescent="0.3">
      <c r="A10" s="113" t="s">
        <v>16</v>
      </c>
      <c r="B10" s="230">
        <v>150.94999999999999</v>
      </c>
      <c r="C10" s="230">
        <v>1.18</v>
      </c>
      <c r="D10" s="230">
        <v>4.92</v>
      </c>
      <c r="E10" s="272">
        <f t="shared" si="0"/>
        <v>157.04999999999998</v>
      </c>
      <c r="F10" s="267"/>
      <c r="G10" s="267"/>
      <c r="H10" s="231"/>
    </row>
    <row r="11" spans="1:8" ht="16.5" thickBot="1" x14ac:dyDescent="0.3">
      <c r="A11" s="40" t="s">
        <v>20</v>
      </c>
      <c r="B11" s="201">
        <v>210.87</v>
      </c>
      <c r="C11" s="201">
        <v>0</v>
      </c>
      <c r="D11" s="201">
        <v>19.75</v>
      </c>
      <c r="E11" s="274">
        <f t="shared" si="0"/>
        <v>230.62</v>
      </c>
      <c r="F11" s="275">
        <f t="shared" si="1"/>
        <v>-0.43784126365054604</v>
      </c>
      <c r="G11" s="270">
        <f>E11/$E$62</f>
        <v>1.2776936582360602E-2</v>
      </c>
      <c r="H11" s="277">
        <f>E11-E12</f>
        <v>-179.62</v>
      </c>
    </row>
    <row r="12" spans="1:8" ht="15.75" thickBot="1" x14ac:dyDescent="0.3">
      <c r="A12" s="113" t="s">
        <v>16</v>
      </c>
      <c r="B12" s="230">
        <v>402.14</v>
      </c>
      <c r="C12" s="230">
        <v>0</v>
      </c>
      <c r="D12" s="230">
        <v>8.1</v>
      </c>
      <c r="E12" s="266">
        <f t="shared" si="0"/>
        <v>410.24</v>
      </c>
      <c r="F12" s="276"/>
      <c r="G12" s="267"/>
      <c r="H12" s="279"/>
    </row>
    <row r="13" spans="1:8" ht="16.5" thickBot="1" x14ac:dyDescent="0.3">
      <c r="A13" s="40" t="s">
        <v>21</v>
      </c>
      <c r="B13" s="201">
        <v>200</v>
      </c>
      <c r="C13" s="201">
        <v>0</v>
      </c>
      <c r="D13" s="201">
        <v>61.52</v>
      </c>
      <c r="E13" s="273">
        <f t="shared" si="0"/>
        <v>261.52</v>
      </c>
      <c r="F13" s="268">
        <f t="shared" si="1"/>
        <v>2.7868520127425422</v>
      </c>
      <c r="G13" s="268">
        <f>E13/$E$62</f>
        <v>1.4488875444536226E-2</v>
      </c>
      <c r="H13" s="278">
        <f>E13-E14</f>
        <v>192.45999999999998</v>
      </c>
    </row>
    <row r="14" spans="1:8" ht="15.75" thickBot="1" x14ac:dyDescent="0.3">
      <c r="A14" s="113" t="s">
        <v>16</v>
      </c>
      <c r="B14" s="438">
        <v>2.63</v>
      </c>
      <c r="C14" s="438">
        <v>0</v>
      </c>
      <c r="D14" s="438">
        <v>66.430000000000007</v>
      </c>
      <c r="E14" s="281">
        <f t="shared" si="0"/>
        <v>69.06</v>
      </c>
      <c r="F14" s="282"/>
      <c r="G14" s="282"/>
      <c r="H14" s="283"/>
    </row>
    <row r="15" spans="1:8" ht="16.5" thickBot="1" x14ac:dyDescent="0.3">
      <c r="A15" s="40" t="s">
        <v>71</v>
      </c>
      <c r="B15" s="447">
        <v>0</v>
      </c>
      <c r="C15" s="447">
        <v>0</v>
      </c>
      <c r="D15" s="447">
        <v>1.1499999999999999</v>
      </c>
      <c r="E15" s="448">
        <f t="shared" si="0"/>
        <v>1.1499999999999999</v>
      </c>
      <c r="F15" s="449" t="e">
        <f t="shared" ref="F15" si="2">(E15-E16)/E16</f>
        <v>#DIV/0!</v>
      </c>
      <c r="G15" s="449">
        <f>E15/$E$62</f>
        <v>6.3712935000063704E-5</v>
      </c>
      <c r="H15" s="450">
        <f>E15-E16</f>
        <v>1.1499999999999999</v>
      </c>
    </row>
    <row r="16" spans="1:8" ht="15.75" thickBot="1" x14ac:dyDescent="0.3">
      <c r="A16" s="113" t="s">
        <v>16</v>
      </c>
      <c r="B16" s="439">
        <v>0</v>
      </c>
      <c r="C16" s="230">
        <v>0</v>
      </c>
      <c r="D16" s="230">
        <v>0</v>
      </c>
      <c r="E16" s="436">
        <f t="shared" si="0"/>
        <v>0</v>
      </c>
      <c r="F16" s="292"/>
      <c r="G16" s="292"/>
      <c r="H16" s="437"/>
    </row>
    <row r="17" spans="1:8" ht="16.5" thickBot="1" x14ac:dyDescent="0.3">
      <c r="A17" s="40" t="s">
        <v>56</v>
      </c>
      <c r="B17" s="271">
        <v>1234.6600000000001</v>
      </c>
      <c r="C17" s="271">
        <v>16.22</v>
      </c>
      <c r="D17" s="201">
        <v>86.28</v>
      </c>
      <c r="E17" s="271">
        <f t="shared" si="0"/>
        <v>1337.16</v>
      </c>
      <c r="F17" s="270">
        <f t="shared" si="1"/>
        <v>-8.2824042636376577E-2</v>
      </c>
      <c r="G17" s="270">
        <f>E17/$E$62</f>
        <v>7.4082076664943639E-2</v>
      </c>
      <c r="H17" s="284">
        <f>E17-E18</f>
        <v>-120.74999999999977</v>
      </c>
    </row>
    <row r="18" spans="1:8" ht="15.75" thickBot="1" x14ac:dyDescent="0.3">
      <c r="A18" s="113" t="s">
        <v>16</v>
      </c>
      <c r="B18" s="230">
        <v>1401.08</v>
      </c>
      <c r="C18" s="230">
        <v>8.51</v>
      </c>
      <c r="D18" s="235">
        <v>48.32</v>
      </c>
      <c r="E18" s="266">
        <f t="shared" si="0"/>
        <v>1457.9099999999999</v>
      </c>
      <c r="F18" s="276"/>
      <c r="G18" s="276"/>
      <c r="H18" s="279"/>
    </row>
    <row r="19" spans="1:8" ht="16.5" thickBot="1" x14ac:dyDescent="0.3">
      <c r="A19" s="40" t="s">
        <v>57</v>
      </c>
      <c r="B19" s="201">
        <v>1809.94</v>
      </c>
      <c r="C19" s="201">
        <v>22.64</v>
      </c>
      <c r="D19" s="201">
        <v>199.92</v>
      </c>
      <c r="E19" s="271">
        <f t="shared" si="0"/>
        <v>2032.5000000000002</v>
      </c>
      <c r="F19" s="270">
        <f t="shared" si="1"/>
        <v>0.13586828957516017</v>
      </c>
      <c r="G19" s="270">
        <f>E19/$E$62</f>
        <v>0.11260568729359086</v>
      </c>
      <c r="H19" s="284">
        <f>E19-E20</f>
        <v>243.12000000000012</v>
      </c>
    </row>
    <row r="20" spans="1:8" ht="15.75" thickBot="1" x14ac:dyDescent="0.3">
      <c r="A20" s="113" t="s">
        <v>16</v>
      </c>
      <c r="B20" s="230">
        <v>1628.65</v>
      </c>
      <c r="C20" s="230">
        <v>21.89</v>
      </c>
      <c r="D20" s="230">
        <v>138.84</v>
      </c>
      <c r="E20" s="266">
        <f t="shared" si="0"/>
        <v>1789.38</v>
      </c>
      <c r="F20" s="276"/>
      <c r="G20" s="276"/>
      <c r="H20" s="279"/>
    </row>
    <row r="21" spans="1:8" ht="16.5" thickBot="1" x14ac:dyDescent="0.3">
      <c r="A21" s="40" t="s">
        <v>58</v>
      </c>
      <c r="B21" s="201">
        <v>1079.45</v>
      </c>
      <c r="C21" s="201">
        <v>48.43</v>
      </c>
      <c r="D21" s="201">
        <v>69.569999999999993</v>
      </c>
      <c r="E21" s="271">
        <f t="shared" si="0"/>
        <v>1197.45</v>
      </c>
      <c r="F21" s="270">
        <f t="shared" si="1"/>
        <v>4.1932084309133488</v>
      </c>
      <c r="G21" s="270">
        <f>E21/$E$62</f>
        <v>6.6341786100718503E-2</v>
      </c>
      <c r="H21" s="284">
        <f>E21-E22</f>
        <v>966.87</v>
      </c>
    </row>
    <row r="22" spans="1:8" ht="15.75" thickBot="1" x14ac:dyDescent="0.3">
      <c r="A22" s="113" t="s">
        <v>16</v>
      </c>
      <c r="B22" s="230">
        <v>127.22</v>
      </c>
      <c r="C22" s="230">
        <v>36.58</v>
      </c>
      <c r="D22" s="230">
        <v>66.78</v>
      </c>
      <c r="E22" s="266">
        <f t="shared" si="0"/>
        <v>230.58</v>
      </c>
      <c r="F22" s="276"/>
      <c r="G22" s="276"/>
      <c r="H22" s="279"/>
    </row>
    <row r="23" spans="1:8" ht="16.5" thickBot="1" x14ac:dyDescent="0.3">
      <c r="A23" s="40" t="s">
        <v>55</v>
      </c>
      <c r="B23" s="201">
        <v>0</v>
      </c>
      <c r="C23" s="201">
        <v>0</v>
      </c>
      <c r="D23" s="201">
        <v>5.12</v>
      </c>
      <c r="E23" s="271">
        <f t="shared" si="0"/>
        <v>5.12</v>
      </c>
      <c r="F23" s="270">
        <f t="shared" si="1"/>
        <v>1.813186813186813</v>
      </c>
      <c r="G23" s="270">
        <f>E23/$E$62</f>
        <v>2.836610671307184E-4</v>
      </c>
      <c r="H23" s="284">
        <f>E23-E24</f>
        <v>3.3</v>
      </c>
    </row>
    <row r="24" spans="1:8" ht="15.75" thickBot="1" x14ac:dyDescent="0.3">
      <c r="A24" s="113" t="s">
        <v>16</v>
      </c>
      <c r="B24" s="230">
        <v>0</v>
      </c>
      <c r="C24" s="230">
        <v>0</v>
      </c>
      <c r="D24" s="230">
        <v>1.82</v>
      </c>
      <c r="E24" s="266">
        <f t="shared" si="0"/>
        <v>1.82</v>
      </c>
      <c r="F24" s="276"/>
      <c r="G24" s="276"/>
      <c r="H24" s="279"/>
    </row>
    <row r="25" spans="1:8" ht="16.5" thickBot="1" x14ac:dyDescent="0.3">
      <c r="A25" s="40" t="s">
        <v>77</v>
      </c>
      <c r="B25" s="201">
        <v>0</v>
      </c>
      <c r="C25" s="201">
        <v>0</v>
      </c>
      <c r="D25" s="285">
        <v>21.05</v>
      </c>
      <c r="E25" s="286">
        <f t="shared" si="0"/>
        <v>21.05</v>
      </c>
      <c r="F25" s="270">
        <f t="shared" si="1"/>
        <v>0.50035637918745557</v>
      </c>
      <c r="G25" s="270">
        <f>E25/$E$62</f>
        <v>1.1662237232620356E-3</v>
      </c>
      <c r="H25" s="287">
        <f>E25-E26</f>
        <v>7.0200000000000014</v>
      </c>
    </row>
    <row r="26" spans="1:8" ht="15.75" thickBot="1" x14ac:dyDescent="0.3">
      <c r="A26" s="113" t="s">
        <v>16</v>
      </c>
      <c r="B26" s="230">
        <v>0</v>
      </c>
      <c r="C26" s="230">
        <v>0</v>
      </c>
      <c r="D26" s="230">
        <v>14.03</v>
      </c>
      <c r="E26" s="272">
        <f t="shared" si="0"/>
        <v>14.03</v>
      </c>
      <c r="F26" s="267"/>
      <c r="G26" s="276"/>
      <c r="H26" s="288"/>
    </row>
    <row r="27" spans="1:8" ht="16.5" thickBot="1" x14ac:dyDescent="0.3">
      <c r="A27" s="40" t="s">
        <v>25</v>
      </c>
      <c r="B27" s="201">
        <v>0</v>
      </c>
      <c r="C27" s="201">
        <v>0</v>
      </c>
      <c r="D27" s="201">
        <v>1.22</v>
      </c>
      <c r="E27" s="271">
        <f t="shared" si="0"/>
        <v>1.22</v>
      </c>
      <c r="F27" s="270">
        <f t="shared" si="1"/>
        <v>0.48780487804878053</v>
      </c>
      <c r="G27" s="270">
        <f>E27/$E$62</f>
        <v>6.7591113652241491E-5</v>
      </c>
      <c r="H27" s="284">
        <f>E27-E28</f>
        <v>0.4</v>
      </c>
    </row>
    <row r="28" spans="1:8" ht="15.75" thickBot="1" x14ac:dyDescent="0.3">
      <c r="A28" s="113" t="s">
        <v>16</v>
      </c>
      <c r="B28" s="230">
        <v>0</v>
      </c>
      <c r="C28" s="230">
        <v>0</v>
      </c>
      <c r="D28" s="230">
        <v>0.82</v>
      </c>
      <c r="E28" s="272">
        <f t="shared" si="0"/>
        <v>0.82</v>
      </c>
      <c r="F28" s="276"/>
      <c r="G28" s="267"/>
      <c r="H28" s="279"/>
    </row>
    <row r="29" spans="1:8" ht="16.5" thickBot="1" x14ac:dyDescent="0.3">
      <c r="A29" s="40" t="s">
        <v>59</v>
      </c>
      <c r="B29" s="407">
        <v>-76.25</v>
      </c>
      <c r="C29" s="440">
        <v>-4.58</v>
      </c>
      <c r="D29" s="407">
        <v>232.53</v>
      </c>
      <c r="E29" s="271">
        <f t="shared" si="0"/>
        <v>151.69999999999999</v>
      </c>
      <c r="F29" s="289">
        <f t="shared" si="1"/>
        <v>-23.70958083832333</v>
      </c>
      <c r="G29" s="275">
        <f>E29/$E$62</f>
        <v>8.4045671647910106E-3</v>
      </c>
      <c r="H29" s="290">
        <f>E29-E30</f>
        <v>158.38</v>
      </c>
    </row>
    <row r="30" spans="1:8" ht="15.75" thickBot="1" x14ac:dyDescent="0.3">
      <c r="A30" s="113" t="s">
        <v>16</v>
      </c>
      <c r="B30" s="441">
        <v>233.09</v>
      </c>
      <c r="C30" s="136">
        <v>0</v>
      </c>
      <c r="D30" s="426">
        <v>-239.77</v>
      </c>
      <c r="E30" s="358">
        <f t="shared" si="0"/>
        <v>-6.6800000000000068</v>
      </c>
      <c r="F30" s="276"/>
      <c r="G30" s="269"/>
      <c r="H30" s="279"/>
    </row>
    <row r="31" spans="1:8" ht="16.5" thickBot="1" x14ac:dyDescent="0.3">
      <c r="A31" s="40" t="s">
        <v>28</v>
      </c>
      <c r="B31" s="359">
        <v>541.41999999999996</v>
      </c>
      <c r="C31" s="271">
        <v>17.82</v>
      </c>
      <c r="D31" s="271">
        <v>509.13</v>
      </c>
      <c r="E31" s="201">
        <f t="shared" si="0"/>
        <v>1068.3699999999999</v>
      </c>
      <c r="F31" s="275">
        <f t="shared" si="1"/>
        <v>-0.11281897976300219</v>
      </c>
      <c r="G31" s="270">
        <f>E31/$E$62</f>
        <v>5.9190424666102651E-2</v>
      </c>
      <c r="H31" s="290">
        <f>E31-E32</f>
        <v>-135.86000000000013</v>
      </c>
    </row>
    <row r="32" spans="1:8" ht="15.75" thickBot="1" x14ac:dyDescent="0.3">
      <c r="A32" s="113" t="s">
        <v>16</v>
      </c>
      <c r="B32" s="230">
        <v>789.81</v>
      </c>
      <c r="C32" s="230">
        <v>14.45</v>
      </c>
      <c r="D32" s="230">
        <v>399.97</v>
      </c>
      <c r="E32" s="291">
        <f t="shared" si="0"/>
        <v>1204.23</v>
      </c>
      <c r="F32" s="276"/>
      <c r="G32" s="292"/>
      <c r="H32" s="293"/>
    </row>
    <row r="33" spans="1:8" ht="16.5" thickBot="1" x14ac:dyDescent="0.3">
      <c r="A33" s="40" t="s">
        <v>30</v>
      </c>
      <c r="B33" s="201">
        <v>874.87</v>
      </c>
      <c r="C33" s="201">
        <v>0</v>
      </c>
      <c r="D33" s="201">
        <v>248.08</v>
      </c>
      <c r="E33" s="274">
        <f t="shared" si="0"/>
        <v>1122.95</v>
      </c>
      <c r="F33" s="289">
        <f t="shared" si="1"/>
        <v>0.55973942996833159</v>
      </c>
      <c r="G33" s="289">
        <f>E33/$E$62</f>
        <v>6.2214295963757861E-2</v>
      </c>
      <c r="H33" s="305">
        <f>E33-E34</f>
        <v>402.99</v>
      </c>
    </row>
    <row r="34" spans="1:8" ht="15.75" thickBot="1" x14ac:dyDescent="0.3">
      <c r="A34" s="113" t="s">
        <v>16</v>
      </c>
      <c r="B34" s="230">
        <v>454.84</v>
      </c>
      <c r="C34" s="230">
        <v>0</v>
      </c>
      <c r="D34" s="230">
        <v>265.12</v>
      </c>
      <c r="E34" s="266">
        <f t="shared" si="0"/>
        <v>719.96</v>
      </c>
      <c r="F34" s="276"/>
      <c r="G34" s="276"/>
      <c r="H34" s="300"/>
    </row>
    <row r="35" spans="1:8" ht="16.5" thickBot="1" x14ac:dyDescent="0.3">
      <c r="A35" s="40" t="s">
        <v>60</v>
      </c>
      <c r="B35" s="201">
        <v>0</v>
      </c>
      <c r="C35" s="201">
        <v>1</v>
      </c>
      <c r="D35" s="201">
        <v>0.76</v>
      </c>
      <c r="E35" s="271">
        <f t="shared" si="0"/>
        <v>1.76</v>
      </c>
      <c r="F35" s="289">
        <f t="shared" si="1"/>
        <v>2.3207547169811318</v>
      </c>
      <c r="G35" s="289">
        <f>E35/$E$62</f>
        <v>9.750849182618445E-5</v>
      </c>
      <c r="H35" s="290">
        <f>E35-E36</f>
        <v>1.23</v>
      </c>
    </row>
    <row r="36" spans="1:8" ht="15.75" thickBot="1" x14ac:dyDescent="0.3">
      <c r="A36" s="113" t="s">
        <v>16</v>
      </c>
      <c r="B36" s="232">
        <v>0</v>
      </c>
      <c r="C36" s="232">
        <v>0.24</v>
      </c>
      <c r="D36" s="232">
        <v>0.28999999999999998</v>
      </c>
      <c r="E36" s="304">
        <f t="shared" si="0"/>
        <v>0.53</v>
      </c>
      <c r="F36" s="167"/>
      <c r="G36" s="167"/>
      <c r="H36" s="242"/>
    </row>
    <row r="37" spans="1:8" s="225" customFormat="1" ht="16.5" thickBot="1" x14ac:dyDescent="0.3">
      <c r="A37" s="40" t="s">
        <v>18</v>
      </c>
      <c r="B37" s="161">
        <v>925.34</v>
      </c>
      <c r="C37" s="456">
        <v>0</v>
      </c>
      <c r="D37" s="457">
        <v>21.46</v>
      </c>
      <c r="E37" s="161">
        <f t="shared" si="0"/>
        <v>946.80000000000007</v>
      </c>
      <c r="F37" s="301">
        <f t="shared" ref="F37" si="3">(E37-E38)/E38</f>
        <v>0.14196116270654949</v>
      </c>
      <c r="G37" s="301">
        <f>E37/$E$62</f>
        <v>5.2455136398313319E-2</v>
      </c>
      <c r="H37" s="302">
        <f>E37-E38</f>
        <v>117.70000000000016</v>
      </c>
    </row>
    <row r="38" spans="1:8" ht="15.75" thickBot="1" x14ac:dyDescent="0.3">
      <c r="A38" s="113" t="s">
        <v>16</v>
      </c>
      <c r="B38" s="230">
        <v>808.81</v>
      </c>
      <c r="C38" s="230">
        <v>0</v>
      </c>
      <c r="D38" s="230">
        <v>20.29</v>
      </c>
      <c r="E38" s="294">
        <f t="shared" si="0"/>
        <v>829.09999999999991</v>
      </c>
      <c r="F38" s="276"/>
      <c r="G38" s="276"/>
      <c r="H38" s="300"/>
    </row>
    <row r="39" spans="1:8" s="225" customFormat="1" ht="15.75" thickBot="1" x14ac:dyDescent="0.3">
      <c r="A39" s="216" t="s">
        <v>61</v>
      </c>
      <c r="B39" s="229">
        <v>308.88</v>
      </c>
      <c r="C39" s="229">
        <v>0</v>
      </c>
      <c r="D39" s="451">
        <v>8.99</v>
      </c>
      <c r="E39" s="161">
        <f t="shared" si="0"/>
        <v>317.87</v>
      </c>
      <c r="F39" s="301">
        <f t="shared" ref="F39" si="4">(E39-E40)/E40</f>
        <v>43.457342657342664</v>
      </c>
      <c r="G39" s="301">
        <f>E39/$E$62</f>
        <v>1.7610809259539346E-2</v>
      </c>
      <c r="H39" s="302">
        <f>E39-E40</f>
        <v>310.72000000000003</v>
      </c>
    </row>
    <row r="40" spans="1:8" ht="15.75" thickBot="1" x14ac:dyDescent="0.3">
      <c r="A40" s="113" t="s">
        <v>16</v>
      </c>
      <c r="B40" s="233">
        <v>1.89</v>
      </c>
      <c r="C40" s="233">
        <v>0</v>
      </c>
      <c r="D40" s="233">
        <v>5.26</v>
      </c>
      <c r="E40" s="294">
        <f t="shared" si="0"/>
        <v>7.1499999999999995</v>
      </c>
      <c r="F40" s="295"/>
      <c r="G40" s="295"/>
      <c r="H40" s="303"/>
    </row>
    <row r="41" spans="1:8" s="225" customFormat="1" ht="15.75" thickBot="1" x14ac:dyDescent="0.3">
      <c r="A41" s="216" t="s">
        <v>24</v>
      </c>
      <c r="B41" s="456">
        <v>659.73</v>
      </c>
      <c r="C41" s="457">
        <v>6.95</v>
      </c>
      <c r="D41" s="457">
        <v>41.42</v>
      </c>
      <c r="E41" s="161">
        <f t="shared" si="0"/>
        <v>708.1</v>
      </c>
      <c r="F41" s="301">
        <f t="shared" ref="F41" si="5">(E41-E42)/E42</f>
        <v>0.60946449677243397</v>
      </c>
      <c r="G41" s="301">
        <f>E41/$E$62</f>
        <v>3.9230547194387053E-2</v>
      </c>
      <c r="H41" s="302">
        <f>E41-E42</f>
        <v>268.14000000000004</v>
      </c>
    </row>
    <row r="42" spans="1:8" ht="15.75" thickBot="1" x14ac:dyDescent="0.3">
      <c r="A42" s="113" t="s">
        <v>16</v>
      </c>
      <c r="B42" s="233">
        <v>410.06</v>
      </c>
      <c r="C42" s="233">
        <v>5.5</v>
      </c>
      <c r="D42" s="233">
        <v>24.4</v>
      </c>
      <c r="E42" s="294">
        <f t="shared" si="0"/>
        <v>439.96</v>
      </c>
      <c r="F42" s="295"/>
      <c r="G42" s="295"/>
      <c r="H42" s="303"/>
    </row>
    <row r="43" spans="1:8" s="225" customFormat="1" ht="15.75" thickBot="1" x14ac:dyDescent="0.3">
      <c r="A43" s="216" t="s">
        <v>62</v>
      </c>
      <c r="B43" s="456">
        <v>0</v>
      </c>
      <c r="C43" s="457">
        <v>0</v>
      </c>
      <c r="D43" s="451">
        <v>6.4</v>
      </c>
      <c r="E43" s="458">
        <f t="shared" si="0"/>
        <v>6.4</v>
      </c>
      <c r="F43" s="301">
        <f t="shared" ref="F43" si="6">(E43-E44)/E44</f>
        <v>9.0289608177172104E-2</v>
      </c>
      <c r="G43" s="301">
        <f>E43/$E$62</f>
        <v>3.5457633391339802E-4</v>
      </c>
      <c r="H43" s="302">
        <f>E43-E44</f>
        <v>0.53000000000000025</v>
      </c>
    </row>
    <row r="44" spans="1:8" ht="15.75" thickBot="1" x14ac:dyDescent="0.3">
      <c r="A44" s="113" t="s">
        <v>16</v>
      </c>
      <c r="B44" s="233">
        <v>0</v>
      </c>
      <c r="C44" s="233">
        <v>0</v>
      </c>
      <c r="D44" s="233">
        <v>5.87</v>
      </c>
      <c r="E44" s="294">
        <f t="shared" si="0"/>
        <v>5.87</v>
      </c>
      <c r="F44" s="295"/>
      <c r="G44" s="295"/>
      <c r="H44" s="303"/>
    </row>
    <row r="45" spans="1:8" s="225" customFormat="1" ht="15.75" thickBot="1" x14ac:dyDescent="0.3">
      <c r="A45" s="216" t="s">
        <v>17</v>
      </c>
      <c r="B45" s="459">
        <v>103.43</v>
      </c>
      <c r="C45" s="460">
        <v>17.8</v>
      </c>
      <c r="D45" s="362">
        <v>40.950000000000003</v>
      </c>
      <c r="E45" s="159">
        <f t="shared" si="0"/>
        <v>162.18</v>
      </c>
      <c r="F45" s="301">
        <f t="shared" ref="F45" si="7">(E45-E46)/E46</f>
        <v>4.4060000000000006</v>
      </c>
      <c r="G45" s="301">
        <f>E45/$E$62</f>
        <v>8.9851859115742012E-3</v>
      </c>
      <c r="H45" s="302">
        <f>E45-E46</f>
        <v>132.18</v>
      </c>
    </row>
    <row r="46" spans="1:8" ht="15.75" thickBot="1" x14ac:dyDescent="0.3">
      <c r="A46" s="113" t="s">
        <v>16</v>
      </c>
      <c r="B46" s="361">
        <v>-0.15</v>
      </c>
      <c r="C46" s="361">
        <v>13.24</v>
      </c>
      <c r="D46" s="361">
        <v>16.91</v>
      </c>
      <c r="E46" s="294">
        <f t="shared" si="0"/>
        <v>30</v>
      </c>
      <c r="F46" s="295"/>
      <c r="G46" s="295"/>
      <c r="H46" s="303"/>
    </row>
    <row r="47" spans="1:8" s="225" customFormat="1" ht="15.75" thickBot="1" x14ac:dyDescent="0.3">
      <c r="A47" s="216" t="s">
        <v>29</v>
      </c>
      <c r="B47" s="456">
        <v>260.58</v>
      </c>
      <c r="C47" s="451">
        <v>0</v>
      </c>
      <c r="D47" s="229">
        <v>318.18</v>
      </c>
      <c r="E47" s="159">
        <f t="shared" si="0"/>
        <v>578.76</v>
      </c>
      <c r="F47" s="301">
        <f t="shared" ref="F47" si="8">(E47-E48)/E48</f>
        <v>0.46339983311841004</v>
      </c>
      <c r="G47" s="301">
        <f>E47/$E$62</f>
        <v>3.2064781096205974E-2</v>
      </c>
      <c r="H47" s="302">
        <f>E47-E48</f>
        <v>183.26999999999998</v>
      </c>
    </row>
    <row r="48" spans="1:8" s="236" customFormat="1" ht="16.5" customHeight="1" thickBot="1" x14ac:dyDescent="0.3">
      <c r="A48" s="113" t="s">
        <v>16</v>
      </c>
      <c r="B48" s="230">
        <v>9.93</v>
      </c>
      <c r="C48" s="230">
        <v>0</v>
      </c>
      <c r="D48" s="230">
        <v>385.56</v>
      </c>
      <c r="E48" s="294">
        <f t="shared" si="0"/>
        <v>395.49</v>
      </c>
      <c r="F48" s="276"/>
      <c r="G48" s="276"/>
      <c r="H48" s="300"/>
    </row>
    <row r="49" spans="1:8" s="225" customFormat="1" ht="15.75" thickBot="1" x14ac:dyDescent="0.3">
      <c r="A49" s="216" t="s">
        <v>22</v>
      </c>
      <c r="B49" s="229">
        <v>315.58</v>
      </c>
      <c r="C49" s="229">
        <v>0</v>
      </c>
      <c r="D49" s="229">
        <v>33.79</v>
      </c>
      <c r="E49" s="297">
        <f t="shared" si="0"/>
        <v>349.37</v>
      </c>
      <c r="F49" s="298">
        <f t="shared" ref="F49" si="9">(E49-E50)/E50</f>
        <v>0.69687697314099772</v>
      </c>
      <c r="G49" s="298">
        <f>E49/$E$62</f>
        <v>1.9355989653019354E-2</v>
      </c>
      <c r="H49" s="299">
        <f>E49-E50</f>
        <v>143.48000000000002</v>
      </c>
    </row>
    <row r="50" spans="1:8" s="228" customFormat="1" ht="15.75" thickBot="1" x14ac:dyDescent="0.3">
      <c r="A50" s="113" t="s">
        <v>16</v>
      </c>
      <c r="B50" s="233">
        <v>156.34</v>
      </c>
      <c r="C50" s="233">
        <v>0</v>
      </c>
      <c r="D50" s="233">
        <v>49.55</v>
      </c>
      <c r="E50" s="294">
        <f>B50+C50+D50</f>
        <v>205.89</v>
      </c>
      <c r="F50" s="295"/>
      <c r="G50" s="295"/>
      <c r="H50" s="296"/>
    </row>
    <row r="51" spans="1:8" ht="15.75" x14ac:dyDescent="0.25">
      <c r="A51" s="114" t="s">
        <v>65</v>
      </c>
      <c r="B51" s="204">
        <f>SUM(B7+B9+B11+B13+B15+B17+B19+B21+B23+B25+B27+B29+B31+B33+B35+B37+B39+B41+B43+B45+B47+B49)</f>
        <v>9222.2800000000007</v>
      </c>
      <c r="C51" s="204">
        <f t="shared" ref="C51:E51" si="10">SUM(C7+C9+C11+C13+C15+C17+C19+C21+C23+C25+C27+C29+C31+C33+C35+C37+C39+C41+C43+C45+C47+C49)</f>
        <v>132.64000000000001</v>
      </c>
      <c r="D51" s="204">
        <f t="shared" si="10"/>
        <v>2169.5299999999997</v>
      </c>
      <c r="E51" s="204">
        <f t="shared" si="10"/>
        <v>11524.450000000003</v>
      </c>
      <c r="F51" s="280">
        <f>(E51-E52)/E52</f>
        <v>0.23050320106260816</v>
      </c>
      <c r="G51" s="280">
        <f>E51/$E$62</f>
        <v>0.63848394240129069</v>
      </c>
      <c r="H51" s="278">
        <f>E51-E52</f>
        <v>2158.8100000000049</v>
      </c>
    </row>
    <row r="52" spans="1:8" x14ac:dyDescent="0.25">
      <c r="A52" s="205" t="s">
        <v>26</v>
      </c>
      <c r="B52" s="452">
        <f>SUM(B8+B10+B12+B14+B16+B18+B20+B22+B24+B26+B28+B30+B32+B34+B36+B38+B40+B42+B44+B46+B48+B50)</f>
        <v>7758.7100000000028</v>
      </c>
      <c r="C52" s="452">
        <f t="shared" ref="C52:E52" si="11">SUM(C8+C10+C12+C14+C16+C18+C20+C22+C24+C26+C28+C30+C32+C34+C36+C38+C40+C42+C44+C46+C48+C50)</f>
        <v>111.36999999999999</v>
      </c>
      <c r="D52" s="452">
        <f t="shared" si="11"/>
        <v>1495.56</v>
      </c>
      <c r="E52" s="452">
        <f t="shared" si="11"/>
        <v>9365.6399999999976</v>
      </c>
      <c r="F52" s="206"/>
      <c r="G52" s="206"/>
      <c r="H52" s="207"/>
    </row>
    <row r="53" spans="1:8" ht="15.75" x14ac:dyDescent="0.25">
      <c r="A53" s="203" t="s">
        <v>27</v>
      </c>
      <c r="B53" s="208">
        <f>(B51-B52)/B52</f>
        <v>0.18863573970415151</v>
      </c>
      <c r="C53" s="208">
        <f t="shared" ref="C53:D53" si="12">(C51-C52)/C52</f>
        <v>0.19098500493849355</v>
      </c>
      <c r="D53" s="208">
        <f t="shared" si="12"/>
        <v>0.4506472491909384</v>
      </c>
      <c r="E53" s="208">
        <f>(E51-E52)/E52</f>
        <v>0.23050320106260816</v>
      </c>
      <c r="F53" s="206"/>
      <c r="G53" s="206"/>
      <c r="H53" s="207"/>
    </row>
    <row r="54" spans="1:8" ht="15.75" x14ac:dyDescent="0.25">
      <c r="A54" s="111" t="s">
        <v>38</v>
      </c>
      <c r="B54" s="196"/>
      <c r="C54" s="196"/>
      <c r="D54" s="196"/>
      <c r="E54" s="196"/>
      <c r="F54" s="206"/>
      <c r="G54" s="206"/>
      <c r="H54" s="207"/>
    </row>
    <row r="55" spans="1:8" ht="15.75" thickBot="1" x14ac:dyDescent="0.3">
      <c r="A55" s="225" t="s">
        <v>40</v>
      </c>
      <c r="B55" s="198">
        <v>5963.69</v>
      </c>
      <c r="C55" s="198">
        <v>0</v>
      </c>
      <c r="D55" s="198">
        <v>0</v>
      </c>
      <c r="E55" s="263">
        <f>B55+C55+D55</f>
        <v>5963.69</v>
      </c>
      <c r="F55" s="264">
        <f t="shared" ref="F55" si="13">(E55-E56)/E56</f>
        <v>8.7139765972068961E-2</v>
      </c>
      <c r="G55" s="264">
        <f>E55/$E$62</f>
        <v>0.33040364637437381</v>
      </c>
      <c r="H55" s="277">
        <f>E55-E56</f>
        <v>478.01999999999953</v>
      </c>
    </row>
    <row r="56" spans="1:8" ht="15.75" thickBot="1" x14ac:dyDescent="0.3">
      <c r="A56" s="202" t="s">
        <v>16</v>
      </c>
      <c r="B56" s="230">
        <v>5485.67</v>
      </c>
      <c r="C56" s="230">
        <v>0</v>
      </c>
      <c r="D56" s="230">
        <v>0</v>
      </c>
      <c r="E56" s="230">
        <f>B56+C56+D56</f>
        <v>5485.67</v>
      </c>
      <c r="F56" s="267"/>
      <c r="G56" s="276"/>
      <c r="H56" s="288"/>
    </row>
    <row r="57" spans="1:8" ht="16.5" thickBot="1" x14ac:dyDescent="0.3">
      <c r="A57" s="197" t="s">
        <v>39</v>
      </c>
      <c r="B57" s="201">
        <v>0</v>
      </c>
      <c r="C57" s="201">
        <v>561.57000000000005</v>
      </c>
      <c r="D57" s="201">
        <v>0</v>
      </c>
      <c r="E57" s="263">
        <f>B57+C57+D57</f>
        <v>561.57000000000005</v>
      </c>
      <c r="F57" s="270">
        <f t="shared" ref="F57:F59" si="14">(E57-E58)/E58</f>
        <v>-3.6372023703913178E-3</v>
      </c>
      <c r="G57" s="289">
        <f>E57/$E$62</f>
        <v>3.1112411224335459E-2</v>
      </c>
      <c r="H57" s="284">
        <f>E57-E58</f>
        <v>-2.0499999999999545</v>
      </c>
    </row>
    <row r="58" spans="1:8" ht="15.75" thickBot="1" x14ac:dyDescent="0.3">
      <c r="A58" s="202" t="s">
        <v>16</v>
      </c>
      <c r="B58" s="230">
        <v>0</v>
      </c>
      <c r="C58" s="230">
        <v>563.62</v>
      </c>
      <c r="D58" s="230">
        <v>0</v>
      </c>
      <c r="E58" s="230">
        <f>B58+C58+D58</f>
        <v>563.62</v>
      </c>
      <c r="F58" s="307"/>
      <c r="G58" s="308"/>
      <c r="H58" s="309"/>
    </row>
    <row r="59" spans="1:8" ht="15.75" x14ac:dyDescent="0.25">
      <c r="A59" s="209" t="s">
        <v>41</v>
      </c>
      <c r="B59" s="210">
        <f>SUM(B55,B57)</f>
        <v>5963.69</v>
      </c>
      <c r="C59" s="210">
        <f>SUM(C55,C57)</f>
        <v>561.57000000000005</v>
      </c>
      <c r="D59" s="204">
        <f>SUM(D55,D57)</f>
        <v>0</v>
      </c>
      <c r="E59" s="306">
        <f t="shared" ref="B59:E60" si="15">SUM(E55,E57)</f>
        <v>6525.2599999999993</v>
      </c>
      <c r="F59" s="280">
        <f t="shared" si="14"/>
        <v>7.8681961023524968E-2</v>
      </c>
      <c r="G59" s="268">
        <f>E59/$E$62</f>
        <v>0.36151605759870925</v>
      </c>
      <c r="H59" s="278">
        <f>E59-E60</f>
        <v>475.96999999999935</v>
      </c>
    </row>
    <row r="60" spans="1:8" x14ac:dyDescent="0.25">
      <c r="A60" s="205" t="s">
        <v>26</v>
      </c>
      <c r="B60" s="344">
        <f t="shared" si="15"/>
        <v>5485.67</v>
      </c>
      <c r="C60" s="344">
        <f t="shared" si="15"/>
        <v>563.62</v>
      </c>
      <c r="D60" s="345">
        <f t="shared" si="15"/>
        <v>0</v>
      </c>
      <c r="E60" s="345">
        <f t="shared" si="15"/>
        <v>6049.29</v>
      </c>
      <c r="F60" s="206"/>
      <c r="G60" s="206"/>
      <c r="H60" s="207"/>
    </row>
    <row r="61" spans="1:8" ht="15.75" x14ac:dyDescent="0.25">
      <c r="A61" s="203" t="s">
        <v>27</v>
      </c>
      <c r="B61" s="208">
        <f t="shared" ref="B61:D61" si="16">(B59-B60)/B60</f>
        <v>8.7139765972068961E-2</v>
      </c>
      <c r="C61" s="208">
        <f t="shared" si="16"/>
        <v>-3.6372023703913178E-3</v>
      </c>
      <c r="D61" s="434" t="e">
        <f t="shared" si="16"/>
        <v>#DIV/0!</v>
      </c>
      <c r="E61" s="208">
        <f>(E59-E60)/E60</f>
        <v>7.8681961023524968E-2</v>
      </c>
      <c r="F61" s="206"/>
      <c r="G61" s="206"/>
      <c r="H61" s="207"/>
    </row>
    <row r="62" spans="1:8" ht="15.75" x14ac:dyDescent="0.25">
      <c r="A62" s="211" t="s">
        <v>42</v>
      </c>
      <c r="B62" s="200">
        <f>B51+B59</f>
        <v>15185.970000000001</v>
      </c>
      <c r="C62" s="200">
        <f t="shared" ref="C62:E62" si="17">C51+C59</f>
        <v>694.21</v>
      </c>
      <c r="D62" s="200">
        <f t="shared" si="17"/>
        <v>2169.5299999999997</v>
      </c>
      <c r="E62" s="200">
        <f t="shared" si="17"/>
        <v>18049.710000000003</v>
      </c>
      <c r="F62" s="199">
        <f>(E62-E63)/E63</f>
        <v>0.17092390299534327</v>
      </c>
      <c r="G62" s="199">
        <f>E62/$E$62</f>
        <v>1</v>
      </c>
      <c r="H62" s="200">
        <f>E62-E63</f>
        <v>2634.7800000000061</v>
      </c>
    </row>
    <row r="63" spans="1:8" x14ac:dyDescent="0.25">
      <c r="A63" s="205" t="s">
        <v>26</v>
      </c>
      <c r="B63" s="343">
        <f>B60+B52</f>
        <v>13244.380000000003</v>
      </c>
      <c r="C63" s="343">
        <f t="shared" ref="C63:E63" si="18">C60+C52</f>
        <v>674.99</v>
      </c>
      <c r="D63" s="343">
        <f t="shared" si="18"/>
        <v>1495.56</v>
      </c>
      <c r="E63" s="343">
        <f t="shared" si="18"/>
        <v>15414.929999999997</v>
      </c>
      <c r="F63" s="206"/>
      <c r="G63" s="206"/>
      <c r="H63" s="207"/>
    </row>
    <row r="64" spans="1:8" ht="15.75" x14ac:dyDescent="0.25">
      <c r="A64" s="212" t="s">
        <v>27</v>
      </c>
      <c r="B64" s="199">
        <f>(B62-B63)/B63</f>
        <v>0.14659727371156656</v>
      </c>
      <c r="C64" s="199">
        <f t="shared" ref="C64:E64" si="19">(C62-C63)/C63</f>
        <v>2.847449591845809E-2</v>
      </c>
      <c r="D64" s="199">
        <f t="shared" si="19"/>
        <v>0.4506472491909384</v>
      </c>
      <c r="E64" s="199">
        <f t="shared" si="19"/>
        <v>0.17092390299534327</v>
      </c>
      <c r="F64" s="199"/>
      <c r="G64" s="199"/>
      <c r="H64" s="200"/>
    </row>
    <row r="65" spans="1:8" ht="15.75" x14ac:dyDescent="0.25">
      <c r="A65" s="195" t="s">
        <v>43</v>
      </c>
      <c r="B65" s="199">
        <f>B62/$E$62</f>
        <v>0.84134149523731949</v>
      </c>
      <c r="C65" s="199">
        <f t="shared" ref="C65:E65" si="20">C62/$E$62</f>
        <v>3.8461005744690628E-2</v>
      </c>
      <c r="D65" s="199">
        <f t="shared" si="20"/>
        <v>0.12019749901798973</v>
      </c>
      <c r="E65" s="199">
        <f t="shared" si="20"/>
        <v>1</v>
      </c>
      <c r="F65" s="199"/>
      <c r="G65" s="199"/>
      <c r="H65" s="200"/>
    </row>
    <row r="66" spans="1:8" x14ac:dyDescent="0.25">
      <c r="A66" s="205" t="s">
        <v>44</v>
      </c>
      <c r="B66" s="341">
        <f>B63/$E$63</f>
        <v>0.8591917057034969</v>
      </c>
      <c r="C66" s="341">
        <f t="shared" ref="C66:E66" si="21">C63/$E$63</f>
        <v>4.3788067801799953E-2</v>
      </c>
      <c r="D66" s="341">
        <f t="shared" si="21"/>
        <v>9.7020226494703529E-2</v>
      </c>
      <c r="E66" s="342">
        <f t="shared" si="21"/>
        <v>1</v>
      </c>
      <c r="F66" s="206"/>
      <c r="G66" s="206"/>
      <c r="H66" s="207"/>
    </row>
    <row r="67" spans="1:8" ht="15.75" x14ac:dyDescent="0.25">
      <c r="A67" s="213"/>
    </row>
    <row r="68" spans="1:8" customFormat="1" ht="18.75" x14ac:dyDescent="0.3">
      <c r="A68" s="106" t="s">
        <v>45</v>
      </c>
    </row>
    <row r="69" spans="1:8" s="225" customFormat="1" x14ac:dyDescent="0.25">
      <c r="A69" s="225" t="s">
        <v>67</v>
      </c>
    </row>
    <row r="70" spans="1:8" s="225" customFormat="1" x14ac:dyDescent="0.25">
      <c r="A70" s="225" t="s">
        <v>68</v>
      </c>
    </row>
    <row r="71" spans="1:8" customFormat="1" x14ac:dyDescent="0.25">
      <c r="A71" s="225" t="s">
        <v>75</v>
      </c>
    </row>
    <row r="72" spans="1:8" customFormat="1" x14ac:dyDescent="0.25">
      <c r="A72" s="335" t="s">
        <v>73</v>
      </c>
    </row>
  </sheetData>
  <mergeCells count="2">
    <mergeCell ref="A1:H2"/>
    <mergeCell ref="A3:H3"/>
  </mergeCells>
  <pageMargins left="0.7" right="0.7" top="0.75" bottom="0.75" header="0.3" footer="0.3"/>
  <pageSetup paperSize="9" scale="64" orientation="portrait" r:id="rId1"/>
  <ignoredErrors>
    <ignoredError sqref="D61 F51 B53:D53 F35 F17 D64 G7 G9 G17:G25 F23 G11:G14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0"/>
  <sheetViews>
    <sheetView tabSelected="1" topLeftCell="D1" workbookViewId="0">
      <pane ySplit="3" topLeftCell="A46" activePane="bottomLeft" state="frozen"/>
      <selection pane="bottomLeft" activeCell="L55" sqref="L55"/>
    </sheetView>
  </sheetViews>
  <sheetFormatPr defaultRowHeight="15" x14ac:dyDescent="0.25"/>
  <cols>
    <col min="1" max="1" width="30.28515625" customWidth="1"/>
    <col min="2" max="2" width="9.5703125" style="107" customWidth="1"/>
    <col min="3" max="4" width="9.28515625" style="107" customWidth="1"/>
    <col min="5" max="5" width="11.28515625" style="107" customWidth="1"/>
    <col min="6" max="6" width="9.28515625" style="107" customWidth="1"/>
    <col min="7" max="7" width="9.85546875" style="107" customWidth="1"/>
    <col min="8" max="8" width="10.140625" style="107" customWidth="1"/>
    <col min="9" max="10" width="11.42578125" style="107" customWidth="1"/>
    <col min="11" max="11" width="9.42578125" style="107" customWidth="1"/>
    <col min="12" max="13" width="10.140625" style="107" customWidth="1"/>
    <col min="14" max="14" width="13.140625" style="107" customWidth="1"/>
    <col min="15" max="15" width="10.7109375" style="107" bestFit="1" customWidth="1"/>
    <col min="16" max="16" width="14.7109375" customWidth="1"/>
    <col min="17" max="17" width="11.85546875" customWidth="1"/>
    <col min="18" max="18" width="12.5703125" style="109" customWidth="1"/>
    <col min="19" max="111" width="9.140625" style="1"/>
    <col min="112" max="197" width="9.140625" style="2"/>
  </cols>
  <sheetData>
    <row r="1" spans="1:112" x14ac:dyDescent="0.25">
      <c r="A1" s="467" t="s">
        <v>79</v>
      </c>
      <c r="B1" s="467"/>
      <c r="C1" s="467"/>
      <c r="D1" s="467"/>
      <c r="E1" s="467"/>
      <c r="F1" s="467"/>
      <c r="G1" s="467"/>
      <c r="H1" s="467"/>
      <c r="I1" s="467"/>
      <c r="J1" s="467"/>
      <c r="K1" s="467"/>
      <c r="L1" s="467"/>
      <c r="M1" s="467"/>
      <c r="N1" s="467"/>
      <c r="O1" s="467"/>
      <c r="P1" s="467"/>
      <c r="Q1" s="467"/>
      <c r="R1" s="467"/>
    </row>
    <row r="2" spans="1:112" ht="43.5" customHeight="1" x14ac:dyDescent="0.25">
      <c r="A2" s="468"/>
      <c r="B2" s="468"/>
      <c r="C2" s="468"/>
      <c r="D2" s="468"/>
      <c r="E2" s="468"/>
      <c r="F2" s="468"/>
      <c r="G2" s="468"/>
      <c r="H2" s="468"/>
      <c r="I2" s="468"/>
      <c r="J2" s="468"/>
      <c r="K2" s="468"/>
      <c r="L2" s="468"/>
      <c r="M2" s="468"/>
      <c r="N2" s="468"/>
      <c r="O2" s="468"/>
      <c r="P2" s="468"/>
      <c r="Q2" s="468"/>
      <c r="R2" s="468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48</v>
      </c>
      <c r="K3" s="4" t="s">
        <v>9</v>
      </c>
      <c r="L3" s="4" t="s">
        <v>10</v>
      </c>
      <c r="M3" s="4" t="s">
        <v>11</v>
      </c>
      <c r="N3" s="4" t="s">
        <v>54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11" t="s">
        <v>63</v>
      </c>
      <c r="B4" s="119"/>
      <c r="C4" s="329"/>
      <c r="D4" s="329"/>
      <c r="E4" s="329"/>
      <c r="F4" s="120"/>
      <c r="G4" s="329"/>
      <c r="H4" s="120"/>
      <c r="I4" s="330"/>
      <c r="J4" s="330"/>
      <c r="K4" s="331"/>
      <c r="L4" s="332"/>
      <c r="M4" s="332"/>
      <c r="N4" s="325"/>
      <c r="O4" s="330"/>
      <c r="P4" s="333"/>
      <c r="Q4" s="334"/>
      <c r="R4" s="121"/>
    </row>
    <row r="5" spans="1:112" s="2" customFormat="1" ht="16.5" thickBot="1" x14ac:dyDescent="0.3">
      <c r="A5" s="363" t="s">
        <v>72</v>
      </c>
      <c r="B5" s="376">
        <v>0</v>
      </c>
      <c r="C5" s="186">
        <v>0</v>
      </c>
      <c r="D5" s="186">
        <v>0</v>
      </c>
      <c r="E5" s="186">
        <v>0</v>
      </c>
      <c r="F5" s="186">
        <v>0</v>
      </c>
      <c r="G5" s="18">
        <v>9.93</v>
      </c>
      <c r="H5" s="377">
        <v>3.3</v>
      </c>
      <c r="I5" s="186">
        <v>6.63</v>
      </c>
      <c r="J5" s="186">
        <v>10.92</v>
      </c>
      <c r="K5" s="376">
        <v>0</v>
      </c>
      <c r="L5" s="376">
        <v>1.95</v>
      </c>
      <c r="M5" s="10">
        <v>0.04</v>
      </c>
      <c r="N5" s="379">
        <v>0</v>
      </c>
      <c r="O5" s="186">
        <f>B5+D5+E5+F5+H5+I5+J5+K5+L5+M5+N5</f>
        <v>22.84</v>
      </c>
      <c r="P5" s="364" t="e">
        <f>(O5-O6)/O6</f>
        <v>#DIV/0!</v>
      </c>
      <c r="Q5" s="365">
        <f>O5/$O$82</f>
        <v>2.7896486447303063E-4</v>
      </c>
      <c r="R5" s="366">
        <f>O5-O6</f>
        <v>22.84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24" t="s">
        <v>36</v>
      </c>
      <c r="B6" s="378">
        <v>0</v>
      </c>
      <c r="C6" s="336">
        <v>0</v>
      </c>
      <c r="D6" s="336">
        <v>0</v>
      </c>
      <c r="E6" s="336">
        <v>0</v>
      </c>
      <c r="F6" s="336">
        <v>0</v>
      </c>
      <c r="G6" s="336">
        <v>0</v>
      </c>
      <c r="H6" s="336">
        <v>0</v>
      </c>
      <c r="I6" s="336">
        <v>0</v>
      </c>
      <c r="J6" s="336">
        <v>0</v>
      </c>
      <c r="K6" s="350">
        <v>0</v>
      </c>
      <c r="L6" s="350">
        <v>0</v>
      </c>
      <c r="M6" s="352">
        <v>0</v>
      </c>
      <c r="N6" s="350">
        <v>0</v>
      </c>
      <c r="O6" s="337">
        <f>B6+D6+E6+F6+H6+I6+J6+K6+L6+M6+N6</f>
        <v>0</v>
      </c>
      <c r="P6" s="326"/>
      <c r="Q6" s="328"/>
      <c r="R6" s="327"/>
    </row>
    <row r="7" spans="1:112" s="2" customFormat="1" ht="16.5" thickBot="1" x14ac:dyDescent="0.3">
      <c r="A7" s="40" t="s">
        <v>19</v>
      </c>
      <c r="B7" s="408">
        <v>437.2</v>
      </c>
      <c r="C7" s="394">
        <v>81.260000000000005</v>
      </c>
      <c r="D7" s="394">
        <v>72.45</v>
      </c>
      <c r="E7" s="394">
        <v>8.81</v>
      </c>
      <c r="F7" s="394">
        <v>72.349999999999994</v>
      </c>
      <c r="G7" s="394">
        <v>2217.1</v>
      </c>
      <c r="H7" s="394">
        <v>979.82</v>
      </c>
      <c r="I7" s="394">
        <v>1237.28</v>
      </c>
      <c r="J7" s="394">
        <v>1277.55</v>
      </c>
      <c r="K7" s="394">
        <v>2.76</v>
      </c>
      <c r="L7" s="403">
        <v>191.53</v>
      </c>
      <c r="M7" s="394">
        <v>119.36</v>
      </c>
      <c r="N7" s="394">
        <v>726.77</v>
      </c>
      <c r="O7" s="10">
        <f>B7+C7+F7+G7+J7+K7+L7+M7+N7</f>
        <v>5125.8799999999992</v>
      </c>
      <c r="P7" s="11">
        <f>(O7-O8)/O8</f>
        <v>6.636321272842241E-2</v>
      </c>
      <c r="Q7" s="12">
        <f>O7/$O$82</f>
        <v>6.2606848489711819E-2</v>
      </c>
      <c r="R7" s="13">
        <f>O7-O8</f>
        <v>318.99999999999909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6" t="s">
        <v>16</v>
      </c>
      <c r="B8" s="410">
        <v>400.14</v>
      </c>
      <c r="C8" s="410">
        <v>71.37</v>
      </c>
      <c r="D8" s="410">
        <v>67</v>
      </c>
      <c r="E8" s="411">
        <v>4.37</v>
      </c>
      <c r="F8" s="412">
        <v>64.12</v>
      </c>
      <c r="G8" s="412">
        <v>1943.63</v>
      </c>
      <c r="H8" s="412">
        <v>1012.04</v>
      </c>
      <c r="I8" s="412">
        <v>931.59</v>
      </c>
      <c r="J8" s="412">
        <v>691.49</v>
      </c>
      <c r="K8" s="410">
        <v>2.3199999999999998</v>
      </c>
      <c r="L8" s="410">
        <v>138.22999999999999</v>
      </c>
      <c r="M8" s="410">
        <v>92.33</v>
      </c>
      <c r="N8" s="413">
        <v>1403.25</v>
      </c>
      <c r="O8" s="350">
        <f t="shared" ref="O8:O54" si="0">B8+C8+F8+G8+J8+K8+L8+M8+N8</f>
        <v>4806.88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403">
        <v>51.02</v>
      </c>
      <c r="C9" s="403">
        <v>23.01</v>
      </c>
      <c r="D9" s="403">
        <v>23.01</v>
      </c>
      <c r="E9" s="453">
        <v>0</v>
      </c>
      <c r="F9" s="403">
        <v>12.71</v>
      </c>
      <c r="G9" s="403">
        <v>487.67</v>
      </c>
      <c r="H9" s="403">
        <v>303.87</v>
      </c>
      <c r="I9" s="403">
        <v>183.8</v>
      </c>
      <c r="J9" s="403">
        <v>168.16</v>
      </c>
      <c r="K9" s="453">
        <v>0</v>
      </c>
      <c r="L9" s="403">
        <v>17.649999999999999</v>
      </c>
      <c r="M9" s="403">
        <v>12.52</v>
      </c>
      <c r="N9" s="403">
        <v>295.63</v>
      </c>
      <c r="O9" s="10">
        <f t="shared" si="0"/>
        <v>1068.3699999999999</v>
      </c>
      <c r="P9" s="20">
        <f>(O9-O10)/O10</f>
        <v>0.36907324824439963</v>
      </c>
      <c r="Q9" s="21">
        <f>O9/$O$82</f>
        <v>1.3048935738049548E-2</v>
      </c>
      <c r="R9" s="13">
        <f>O9-O10</f>
        <v>288.00999999999976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6" t="s">
        <v>16</v>
      </c>
      <c r="B10" s="412">
        <v>24.73</v>
      </c>
      <c r="C10" s="412">
        <v>16.95</v>
      </c>
      <c r="D10" s="412">
        <v>16.95</v>
      </c>
      <c r="E10" s="138">
        <v>0</v>
      </c>
      <c r="F10" s="410">
        <v>7.89</v>
      </c>
      <c r="G10" s="411">
        <v>501.1</v>
      </c>
      <c r="H10" s="410">
        <v>318.98</v>
      </c>
      <c r="I10" s="411">
        <v>182.12</v>
      </c>
      <c r="J10" s="410">
        <v>50.73</v>
      </c>
      <c r="K10" s="336">
        <v>0</v>
      </c>
      <c r="L10" s="412">
        <v>13.44</v>
      </c>
      <c r="M10" s="412">
        <v>8.4700000000000006</v>
      </c>
      <c r="N10" s="410">
        <v>157.04999999999998</v>
      </c>
      <c r="O10" s="350">
        <f t="shared" si="0"/>
        <v>780.36000000000013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09">
        <v>143.09</v>
      </c>
      <c r="C11" s="320">
        <v>36.369999999999997</v>
      </c>
      <c r="D11" s="33">
        <v>36.369999999999997</v>
      </c>
      <c r="E11" s="10">
        <v>0</v>
      </c>
      <c r="F11" s="10">
        <v>15.02</v>
      </c>
      <c r="G11" s="9">
        <v>1335.91</v>
      </c>
      <c r="H11" s="10">
        <v>469.06</v>
      </c>
      <c r="I11" s="10">
        <v>866.85</v>
      </c>
      <c r="J11" s="10">
        <v>132.56</v>
      </c>
      <c r="K11" s="10">
        <v>0</v>
      </c>
      <c r="L11" s="33">
        <v>7.62</v>
      </c>
      <c r="M11" s="33">
        <v>149.16999999999999</v>
      </c>
      <c r="N11" s="33">
        <v>230.62</v>
      </c>
      <c r="O11" s="10">
        <f t="shared" si="0"/>
        <v>2050.36</v>
      </c>
      <c r="P11" s="20">
        <f>(O11-O12)/O12</f>
        <v>-4.3554925293763619E-2</v>
      </c>
      <c r="Q11" s="21">
        <f>O11/$O$82</f>
        <v>2.5042837106870539E-2</v>
      </c>
      <c r="R11" s="13">
        <f>O11-O12</f>
        <v>-93.369999999999891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3" t="s">
        <v>16</v>
      </c>
      <c r="B12" s="136">
        <v>191.49</v>
      </c>
      <c r="C12" s="339">
        <v>35.42</v>
      </c>
      <c r="D12" s="26">
        <v>35.42</v>
      </c>
      <c r="E12" s="26">
        <v>0</v>
      </c>
      <c r="F12" s="26">
        <v>14.34</v>
      </c>
      <c r="G12" s="338">
        <v>1250.68</v>
      </c>
      <c r="H12" s="26">
        <v>487.29</v>
      </c>
      <c r="I12" s="66">
        <v>763.39</v>
      </c>
      <c r="J12" s="146">
        <v>134.91</v>
      </c>
      <c r="K12" s="26">
        <v>0</v>
      </c>
      <c r="L12" s="26">
        <v>15.8</v>
      </c>
      <c r="M12" s="26">
        <v>90.85</v>
      </c>
      <c r="N12" s="66">
        <v>410.24</v>
      </c>
      <c r="O12" s="350">
        <f t="shared" si="0"/>
        <v>2143.73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2" t="s">
        <v>70</v>
      </c>
      <c r="B13" s="18">
        <v>89.26</v>
      </c>
      <c r="C13" s="319">
        <v>0</v>
      </c>
      <c r="D13" s="19">
        <v>0</v>
      </c>
      <c r="E13" s="19">
        <v>0</v>
      </c>
      <c r="F13" s="19">
        <v>0.89</v>
      </c>
      <c r="G13" s="9">
        <v>0.24</v>
      </c>
      <c r="H13" s="19">
        <v>0.01</v>
      </c>
      <c r="I13" s="144">
        <v>0.23</v>
      </c>
      <c r="J13" s="140">
        <v>90.05</v>
      </c>
      <c r="K13" s="19">
        <v>0</v>
      </c>
      <c r="L13" s="19">
        <v>0</v>
      </c>
      <c r="M13" s="19">
        <v>20.63</v>
      </c>
      <c r="N13" s="19">
        <v>0</v>
      </c>
      <c r="O13" s="10">
        <f t="shared" si="0"/>
        <v>201.07</v>
      </c>
      <c r="P13" s="360" t="e">
        <f>(O13-O14)/O14</f>
        <v>#DIV/0!</v>
      </c>
      <c r="Q13" s="21">
        <f>O13/$O$82</f>
        <v>2.4558434894742672E-3</v>
      </c>
      <c r="R13" s="13">
        <f>O13-O14</f>
        <v>201.07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70" t="s">
        <v>16</v>
      </c>
      <c r="B14" s="187">
        <v>0</v>
      </c>
      <c r="C14" s="32">
        <v>0</v>
      </c>
      <c r="D14" s="26">
        <v>0</v>
      </c>
      <c r="E14" s="26">
        <v>0</v>
      </c>
      <c r="F14" s="26">
        <v>0</v>
      </c>
      <c r="G14" s="149">
        <v>0</v>
      </c>
      <c r="H14" s="26">
        <v>0</v>
      </c>
      <c r="I14" s="66">
        <v>0</v>
      </c>
      <c r="J14" s="72">
        <v>0</v>
      </c>
      <c r="K14" s="26">
        <v>0</v>
      </c>
      <c r="L14" s="26">
        <v>0</v>
      </c>
      <c r="M14" s="26">
        <v>0</v>
      </c>
      <c r="N14" s="65">
        <v>0</v>
      </c>
      <c r="O14" s="374">
        <f t="shared" si="0"/>
        <v>0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6" t="s">
        <v>76</v>
      </c>
      <c r="B15" s="18">
        <v>0.59</v>
      </c>
      <c r="C15" s="318">
        <v>0.09</v>
      </c>
      <c r="D15" s="241">
        <v>0.09</v>
      </c>
      <c r="E15" s="241">
        <v>0</v>
      </c>
      <c r="F15" s="241">
        <v>0</v>
      </c>
      <c r="G15" s="10">
        <v>0.41</v>
      </c>
      <c r="H15" s="241">
        <v>0</v>
      </c>
      <c r="I15" s="241">
        <v>0.41</v>
      </c>
      <c r="J15" s="241">
        <v>28.89</v>
      </c>
      <c r="K15" s="241">
        <v>0</v>
      </c>
      <c r="L15" s="241">
        <v>0</v>
      </c>
      <c r="M15" s="241">
        <v>0.26</v>
      </c>
      <c r="N15" s="241">
        <v>0</v>
      </c>
      <c r="O15" s="10">
        <f t="shared" si="0"/>
        <v>30.240000000000002</v>
      </c>
      <c r="P15" s="382" t="e">
        <f>(O15-O16)/O16</f>
        <v>#DIV/0!</v>
      </c>
      <c r="Q15" s="380">
        <f>O15/$O$82</f>
        <v>3.6934752634257647E-4</v>
      </c>
      <c r="R15" s="381">
        <f>O15-O16</f>
        <v>30.240000000000002</v>
      </c>
    </row>
    <row r="16" spans="1:112" s="15" customFormat="1" ht="16.5" thickBot="1" x14ac:dyDescent="0.3">
      <c r="A16" s="370" t="s">
        <v>16</v>
      </c>
      <c r="B16" s="346">
        <v>0</v>
      </c>
      <c r="C16" s="351">
        <v>0</v>
      </c>
      <c r="D16" s="66">
        <v>0</v>
      </c>
      <c r="E16" s="65">
        <v>0</v>
      </c>
      <c r="F16" s="71">
        <v>0</v>
      </c>
      <c r="G16" s="352">
        <v>0</v>
      </c>
      <c r="H16" s="66">
        <v>0</v>
      </c>
      <c r="I16" s="66">
        <v>0</v>
      </c>
      <c r="J16" s="66">
        <v>0</v>
      </c>
      <c r="K16" s="65">
        <v>0</v>
      </c>
      <c r="L16" s="71">
        <v>0</v>
      </c>
      <c r="M16" s="65">
        <v>0</v>
      </c>
      <c r="N16" s="71">
        <v>0</v>
      </c>
      <c r="O16" s="373">
        <f t="shared" si="0"/>
        <v>0</v>
      </c>
      <c r="P16" s="384"/>
      <c r="Q16" s="385"/>
      <c r="R16" s="29"/>
    </row>
    <row r="17" spans="1:112" s="2" customFormat="1" ht="16.5" thickBot="1" x14ac:dyDescent="0.3">
      <c r="A17" s="371" t="s">
        <v>21</v>
      </c>
      <c r="B17" s="18">
        <v>123.11</v>
      </c>
      <c r="C17" s="321">
        <v>37.69</v>
      </c>
      <c r="D17" s="33">
        <v>37.69</v>
      </c>
      <c r="E17" s="33">
        <v>0</v>
      </c>
      <c r="F17" s="33">
        <v>22.15</v>
      </c>
      <c r="G17" s="33">
        <v>532.38</v>
      </c>
      <c r="H17" s="33">
        <v>230.79</v>
      </c>
      <c r="I17" s="145">
        <v>301.58999999999997</v>
      </c>
      <c r="J17" s="372">
        <v>122.96</v>
      </c>
      <c r="K17" s="33">
        <v>0</v>
      </c>
      <c r="L17" s="33">
        <v>23.33</v>
      </c>
      <c r="M17" s="33">
        <v>31.17</v>
      </c>
      <c r="N17" s="33">
        <v>261.52</v>
      </c>
      <c r="O17" s="372">
        <f t="shared" si="0"/>
        <v>1154.31</v>
      </c>
      <c r="P17" s="383">
        <f>(O17-O18)/O18</f>
        <v>0.22434238438693255</v>
      </c>
      <c r="Q17" s="21">
        <f>O17/$O$82</f>
        <v>1.4098596003058841E-2</v>
      </c>
      <c r="R17" s="13">
        <f>O17-O18</f>
        <v>211.51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3" t="s">
        <v>16</v>
      </c>
      <c r="B18" s="347">
        <v>114.08</v>
      </c>
      <c r="C18" s="32">
        <v>33.65</v>
      </c>
      <c r="D18" s="26">
        <v>33.65</v>
      </c>
      <c r="E18" s="26">
        <v>0</v>
      </c>
      <c r="F18" s="26">
        <v>20.89</v>
      </c>
      <c r="G18" s="338">
        <v>502.15</v>
      </c>
      <c r="H18" s="26">
        <v>244.4</v>
      </c>
      <c r="I18" s="66">
        <v>257.75</v>
      </c>
      <c r="J18" s="72">
        <v>129.41</v>
      </c>
      <c r="K18" s="26">
        <v>0.08</v>
      </c>
      <c r="L18" s="26">
        <v>20.74</v>
      </c>
      <c r="M18" s="26">
        <v>52.74</v>
      </c>
      <c r="N18" s="66">
        <v>69.06</v>
      </c>
      <c r="O18" s="350">
        <f t="shared" si="0"/>
        <v>942.8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71</v>
      </c>
      <c r="B19" s="132">
        <v>1.07</v>
      </c>
      <c r="C19" s="321">
        <v>0</v>
      </c>
      <c r="D19" s="31">
        <v>0</v>
      </c>
      <c r="E19" s="19">
        <v>0</v>
      </c>
      <c r="F19" s="19">
        <v>0</v>
      </c>
      <c r="G19" s="9">
        <v>260.76</v>
      </c>
      <c r="H19" s="19">
        <v>74.73</v>
      </c>
      <c r="I19" s="144">
        <v>186.03</v>
      </c>
      <c r="J19" s="139">
        <v>8.56</v>
      </c>
      <c r="K19" s="19">
        <v>0</v>
      </c>
      <c r="L19" s="19">
        <v>2.0499999999999998</v>
      </c>
      <c r="M19" s="19">
        <v>0</v>
      </c>
      <c r="N19" s="19">
        <v>1.1499999999999999</v>
      </c>
      <c r="O19" s="10">
        <f t="shared" si="0"/>
        <v>273.58999999999997</v>
      </c>
      <c r="P19" s="360" t="e">
        <f>(O19-O20)/O20</f>
        <v>#DIV/0!</v>
      </c>
      <c r="Q19" s="21">
        <f>O19/$O$82</f>
        <v>3.3415935757958159E-3</v>
      </c>
      <c r="R19" s="13">
        <f>O19-O20</f>
        <v>273.58999999999997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3" t="s">
        <v>16</v>
      </c>
      <c r="B20" s="187">
        <v>0</v>
      </c>
      <c r="C20" s="348">
        <v>0</v>
      </c>
      <c r="D20" s="26">
        <v>0</v>
      </c>
      <c r="E20" s="26">
        <v>0</v>
      </c>
      <c r="F20" s="26">
        <v>0</v>
      </c>
      <c r="G20" s="338">
        <v>0</v>
      </c>
      <c r="H20" s="26">
        <v>0</v>
      </c>
      <c r="I20" s="66">
        <v>0</v>
      </c>
      <c r="J20" s="72">
        <v>0</v>
      </c>
      <c r="K20" s="26">
        <v>0</v>
      </c>
      <c r="L20" s="26">
        <v>0</v>
      </c>
      <c r="M20" s="26">
        <v>0</v>
      </c>
      <c r="N20" s="65">
        <v>0</v>
      </c>
      <c r="O20" s="375">
        <f t="shared" si="0"/>
        <v>0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56</v>
      </c>
      <c r="B21" s="349">
        <v>356.01</v>
      </c>
      <c r="C21" s="318">
        <v>86.98</v>
      </c>
      <c r="D21" s="182">
        <v>77.459999999999994</v>
      </c>
      <c r="E21" s="123">
        <v>9.52</v>
      </c>
      <c r="F21" s="183">
        <v>67.62</v>
      </c>
      <c r="G21" s="9">
        <v>1285.6400000000001</v>
      </c>
      <c r="H21" s="184">
        <v>738.09</v>
      </c>
      <c r="I21" s="124">
        <v>547.54999999999995</v>
      </c>
      <c r="J21" s="132">
        <v>575.35</v>
      </c>
      <c r="K21" s="18">
        <v>12.93</v>
      </c>
      <c r="L21" s="185">
        <v>126.03</v>
      </c>
      <c r="M21" s="186">
        <v>356.18</v>
      </c>
      <c r="N21" s="186">
        <v>1337.16</v>
      </c>
      <c r="O21" s="10">
        <f t="shared" si="0"/>
        <v>4203.8999999999996</v>
      </c>
      <c r="P21" s="20">
        <f>(O21-O22)/O22</f>
        <v>0.13007456949156193</v>
      </c>
      <c r="Q21" s="21">
        <f>O21/$O$82</f>
        <v>5.1345901653159949E-2</v>
      </c>
      <c r="R21" s="13">
        <f>O21-O22</f>
        <v>483.88000000000011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3" t="s">
        <v>16</v>
      </c>
      <c r="B22" s="187">
        <v>278.23</v>
      </c>
      <c r="C22" s="339">
        <v>76.760000000000005</v>
      </c>
      <c r="D22" s="138">
        <v>65.14</v>
      </c>
      <c r="E22" s="150">
        <v>11.62</v>
      </c>
      <c r="F22" s="138">
        <v>55.16</v>
      </c>
      <c r="G22" s="338">
        <v>1002.9</v>
      </c>
      <c r="H22" s="137">
        <v>587.16</v>
      </c>
      <c r="I22" s="151">
        <v>415.74</v>
      </c>
      <c r="J22" s="172">
        <v>449.48</v>
      </c>
      <c r="K22" s="138">
        <v>10.56</v>
      </c>
      <c r="L22" s="137">
        <v>94.99</v>
      </c>
      <c r="M22" s="336">
        <v>294.02999999999997</v>
      </c>
      <c r="N22" s="138">
        <v>1457.9099999999999</v>
      </c>
      <c r="O22" s="350">
        <f t="shared" si="0"/>
        <v>3720.0199999999995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57</v>
      </c>
      <c r="B23" s="33">
        <v>503.4</v>
      </c>
      <c r="C23" s="319">
        <v>231.41</v>
      </c>
      <c r="D23" s="33">
        <v>193.95</v>
      </c>
      <c r="E23" s="33">
        <v>37.46</v>
      </c>
      <c r="F23" s="34">
        <v>151.94999999999999</v>
      </c>
      <c r="G23" s="9">
        <v>2617.11</v>
      </c>
      <c r="H23" s="33">
        <v>1483.66</v>
      </c>
      <c r="I23" s="145">
        <v>1133.45</v>
      </c>
      <c r="J23" s="140">
        <v>1234.53</v>
      </c>
      <c r="K23" s="33">
        <v>40.590000000000003</v>
      </c>
      <c r="L23" s="33">
        <v>210.79</v>
      </c>
      <c r="M23" s="33">
        <v>282.29000000000002</v>
      </c>
      <c r="N23" s="33">
        <v>2032.5000000000002</v>
      </c>
      <c r="O23" s="10">
        <f t="shared" si="0"/>
        <v>7304.57</v>
      </c>
      <c r="P23" s="20">
        <f>(O23-O24)/O24</f>
        <v>0.12487025886628561</v>
      </c>
      <c r="Q23" s="21">
        <f>O23/$O$82</f>
        <v>8.9217091947625435E-2</v>
      </c>
      <c r="R23" s="13">
        <f>O23-O24</f>
        <v>810.86999999999898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3" t="s">
        <v>16</v>
      </c>
      <c r="B24" s="135">
        <v>444.58</v>
      </c>
      <c r="C24" s="32">
        <v>182</v>
      </c>
      <c r="D24" s="26">
        <v>158.99</v>
      </c>
      <c r="E24" s="26">
        <v>23.01</v>
      </c>
      <c r="F24" s="26">
        <v>132.36000000000001</v>
      </c>
      <c r="G24" s="338">
        <v>2493.0700000000002</v>
      </c>
      <c r="H24" s="26">
        <v>1454.2</v>
      </c>
      <c r="I24" s="66">
        <v>1038.8699999999999</v>
      </c>
      <c r="J24" s="146">
        <v>1010.3</v>
      </c>
      <c r="K24" s="26">
        <v>42.18</v>
      </c>
      <c r="L24" s="26">
        <v>179.75</v>
      </c>
      <c r="M24" s="26">
        <v>220.08</v>
      </c>
      <c r="N24" s="26">
        <v>1789.38</v>
      </c>
      <c r="O24" s="149">
        <f t="shared" si="0"/>
        <v>6493.7000000000007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58</v>
      </c>
      <c r="B25" s="19">
        <v>194.09</v>
      </c>
      <c r="C25" s="318">
        <v>84.31</v>
      </c>
      <c r="D25" s="19">
        <v>81.569999999999993</v>
      </c>
      <c r="E25" s="19">
        <v>2.74</v>
      </c>
      <c r="F25" s="19">
        <v>37.26</v>
      </c>
      <c r="G25" s="9">
        <v>1454.11</v>
      </c>
      <c r="H25" s="19">
        <v>736.78</v>
      </c>
      <c r="I25" s="144">
        <v>717.33</v>
      </c>
      <c r="J25" s="10">
        <v>385.64</v>
      </c>
      <c r="K25" s="19">
        <v>0.12</v>
      </c>
      <c r="L25" s="19">
        <v>42.68</v>
      </c>
      <c r="M25" s="19">
        <v>82.37</v>
      </c>
      <c r="N25" s="19">
        <v>1197.45</v>
      </c>
      <c r="O25" s="10">
        <f t="shared" si="0"/>
        <v>3478.0299999999997</v>
      </c>
      <c r="P25" s="20">
        <f>(O25-O26)/O26</f>
        <v>0.5583898270910157</v>
      </c>
      <c r="Q25" s="21">
        <f>O25/$O$82</f>
        <v>4.2480217494883302E-2</v>
      </c>
      <c r="R25" s="13">
        <f>O25-O26</f>
        <v>1246.2199999999998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3" t="s">
        <v>16</v>
      </c>
      <c r="B26" s="135">
        <v>179.16</v>
      </c>
      <c r="C26" s="32">
        <v>82.74</v>
      </c>
      <c r="D26" s="26">
        <v>79.849999999999994</v>
      </c>
      <c r="E26" s="26">
        <v>2.89</v>
      </c>
      <c r="F26" s="26">
        <v>54.15</v>
      </c>
      <c r="G26" s="338">
        <v>1367.31</v>
      </c>
      <c r="H26" s="26">
        <v>691.6</v>
      </c>
      <c r="I26" s="66">
        <v>675.71</v>
      </c>
      <c r="J26" s="146">
        <v>250.09</v>
      </c>
      <c r="K26" s="26">
        <v>0.1</v>
      </c>
      <c r="L26" s="26">
        <v>37.5</v>
      </c>
      <c r="M26" s="26">
        <v>30.18</v>
      </c>
      <c r="N26" s="26">
        <v>230.58</v>
      </c>
      <c r="O26" s="149">
        <f t="shared" si="0"/>
        <v>2231.81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55</v>
      </c>
      <c r="B27" s="31">
        <v>6.61</v>
      </c>
      <c r="C27" s="318">
        <v>0</v>
      </c>
      <c r="D27" s="19">
        <v>0</v>
      </c>
      <c r="E27" s="19">
        <v>0</v>
      </c>
      <c r="F27" s="19">
        <v>0.05</v>
      </c>
      <c r="G27" s="9">
        <v>82.58</v>
      </c>
      <c r="H27" s="19">
        <v>43.18</v>
      </c>
      <c r="I27" s="144">
        <v>39.4</v>
      </c>
      <c r="J27" s="140">
        <v>24.64</v>
      </c>
      <c r="K27" s="19">
        <v>0</v>
      </c>
      <c r="L27" s="19">
        <v>0</v>
      </c>
      <c r="M27" s="19">
        <v>3.32</v>
      </c>
      <c r="N27" s="19">
        <v>5.12</v>
      </c>
      <c r="O27" s="10">
        <f t="shared" si="0"/>
        <v>122.32</v>
      </c>
      <c r="P27" s="20">
        <f>(O27-O28)/O28</f>
        <v>0.5710249165168253</v>
      </c>
      <c r="Q27" s="21">
        <f>O27/$O$82</f>
        <v>1.494000972957141E-3</v>
      </c>
      <c r="R27" s="13">
        <f>O27-O28</f>
        <v>44.460000000000008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3" t="s">
        <v>16</v>
      </c>
      <c r="B28" s="71">
        <v>2.1</v>
      </c>
      <c r="C28" s="32">
        <v>0</v>
      </c>
      <c r="D28" s="26">
        <v>0</v>
      </c>
      <c r="E28" s="26">
        <v>0</v>
      </c>
      <c r="F28" s="26">
        <v>0</v>
      </c>
      <c r="G28" s="338">
        <v>61.04</v>
      </c>
      <c r="H28" s="26">
        <v>35.58</v>
      </c>
      <c r="I28" s="66">
        <v>25.46</v>
      </c>
      <c r="J28" s="146">
        <v>8.68</v>
      </c>
      <c r="K28" s="26">
        <v>0</v>
      </c>
      <c r="L28" s="26">
        <v>0</v>
      </c>
      <c r="M28" s="26">
        <v>4.22</v>
      </c>
      <c r="N28" s="26">
        <v>1.82</v>
      </c>
      <c r="O28" s="149">
        <f t="shared" si="0"/>
        <v>77.859999999999985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77</v>
      </c>
      <c r="B29" s="19">
        <v>25.23</v>
      </c>
      <c r="C29" s="318">
        <v>12.84</v>
      </c>
      <c r="D29" s="19">
        <v>12.84</v>
      </c>
      <c r="E29" s="19">
        <v>0</v>
      </c>
      <c r="F29" s="19">
        <v>14.33</v>
      </c>
      <c r="G29" s="9">
        <v>335.08</v>
      </c>
      <c r="H29" s="19">
        <v>202.22</v>
      </c>
      <c r="I29" s="144">
        <v>132.86000000000001</v>
      </c>
      <c r="J29" s="140">
        <v>97.3</v>
      </c>
      <c r="K29" s="19">
        <v>0</v>
      </c>
      <c r="L29" s="19">
        <v>6.35</v>
      </c>
      <c r="M29" s="19">
        <v>9.32</v>
      </c>
      <c r="N29" s="19">
        <v>21.05</v>
      </c>
      <c r="O29" s="10">
        <f t="shared" si="0"/>
        <v>521.5</v>
      </c>
      <c r="P29" s="20">
        <f>(O29-O30)/O30</f>
        <v>0.31572308002825727</v>
      </c>
      <c r="Q29" s="21">
        <f>O29/$O$82</f>
        <v>6.3695348871578572E-3</v>
      </c>
      <c r="R29" s="13">
        <f>O29-O30</f>
        <v>125.14000000000004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3" t="s">
        <v>16</v>
      </c>
      <c r="B30" s="356">
        <v>22.16</v>
      </c>
      <c r="C30" s="357">
        <v>11.47</v>
      </c>
      <c r="D30" s="26">
        <v>11.47</v>
      </c>
      <c r="E30" s="26">
        <v>0</v>
      </c>
      <c r="F30" s="26">
        <v>9.83</v>
      </c>
      <c r="G30" s="338">
        <v>264.39</v>
      </c>
      <c r="H30" s="26">
        <v>175.57</v>
      </c>
      <c r="I30" s="66">
        <v>88.82</v>
      </c>
      <c r="J30" s="146">
        <v>60.05</v>
      </c>
      <c r="K30" s="26">
        <v>0</v>
      </c>
      <c r="L30" s="26">
        <v>4.63</v>
      </c>
      <c r="M30" s="26">
        <v>9.8000000000000007</v>
      </c>
      <c r="N30" s="26">
        <v>14.03</v>
      </c>
      <c r="O30" s="149">
        <f t="shared" si="0"/>
        <v>396.35999999999996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27.84</v>
      </c>
      <c r="C31" s="319">
        <v>8.93</v>
      </c>
      <c r="D31" s="19">
        <v>8.93</v>
      </c>
      <c r="E31" s="19">
        <v>0</v>
      </c>
      <c r="F31" s="19">
        <v>3.35</v>
      </c>
      <c r="G31" s="9">
        <v>311.2</v>
      </c>
      <c r="H31" s="19">
        <v>89.84</v>
      </c>
      <c r="I31" s="144">
        <v>221.36</v>
      </c>
      <c r="J31" s="140">
        <v>10</v>
      </c>
      <c r="K31" s="19">
        <v>0</v>
      </c>
      <c r="L31" s="19">
        <v>6.64</v>
      </c>
      <c r="M31" s="19">
        <v>1.66</v>
      </c>
      <c r="N31" s="19">
        <v>1.22</v>
      </c>
      <c r="O31" s="10">
        <f t="shared" si="0"/>
        <v>370.84000000000003</v>
      </c>
      <c r="P31" s="20">
        <f>(O31-O32)/O32</f>
        <v>0.64883731270285905</v>
      </c>
      <c r="Q31" s="21">
        <f>O31/$O$82</f>
        <v>4.5293927469868076E-3</v>
      </c>
      <c r="R31" s="13">
        <f>O31-O32</f>
        <v>145.93000000000004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3" t="s">
        <v>16</v>
      </c>
      <c r="B32" s="135">
        <v>19.53</v>
      </c>
      <c r="C32" s="32">
        <v>7.88</v>
      </c>
      <c r="D32" s="26">
        <v>7.88</v>
      </c>
      <c r="E32" s="26">
        <v>0</v>
      </c>
      <c r="F32" s="26">
        <v>2.37</v>
      </c>
      <c r="G32" s="404">
        <v>180.43</v>
      </c>
      <c r="H32" s="26">
        <v>68.760000000000005</v>
      </c>
      <c r="I32" s="66">
        <v>111.67</v>
      </c>
      <c r="J32" s="135">
        <v>7.25</v>
      </c>
      <c r="K32" s="26">
        <v>0</v>
      </c>
      <c r="L32" s="26">
        <v>5.38</v>
      </c>
      <c r="M32" s="26">
        <v>1.25</v>
      </c>
      <c r="N32" s="26">
        <v>0.82</v>
      </c>
      <c r="O32" s="149">
        <f t="shared" si="0"/>
        <v>224.91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59</v>
      </c>
      <c r="B33" s="394">
        <v>473.1</v>
      </c>
      <c r="C33" s="403">
        <v>108.07</v>
      </c>
      <c r="D33" s="394">
        <v>79.56</v>
      </c>
      <c r="E33" s="394">
        <v>28.51</v>
      </c>
      <c r="F33" s="394">
        <v>110.39</v>
      </c>
      <c r="G33" s="399">
        <v>3275.93</v>
      </c>
      <c r="H33" s="394">
        <v>1327.25</v>
      </c>
      <c r="I33" s="394">
        <v>1948.68</v>
      </c>
      <c r="J33" s="394">
        <v>2612.15</v>
      </c>
      <c r="K33" s="394">
        <v>60.86</v>
      </c>
      <c r="L33" s="394">
        <v>46.84</v>
      </c>
      <c r="M33" s="394">
        <v>76.959999999999994</v>
      </c>
      <c r="N33" s="394">
        <v>151.69999999999999</v>
      </c>
      <c r="O33" s="10">
        <f t="shared" si="0"/>
        <v>6915.9999999999991</v>
      </c>
      <c r="P33" s="20">
        <f>(O33-O34)/O34</f>
        <v>-7.4124896749396638E-2</v>
      </c>
      <c r="Q33" s="21">
        <f>O33/$O$82</f>
        <v>8.4471147228348489E-2</v>
      </c>
      <c r="R33" s="13">
        <f>O33-O34</f>
        <v>-553.69000000000051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3" t="s">
        <v>16</v>
      </c>
      <c r="B34" s="395">
        <v>477.71</v>
      </c>
      <c r="C34" s="401">
        <v>100.58</v>
      </c>
      <c r="D34" s="401">
        <v>73.75</v>
      </c>
      <c r="E34" s="401">
        <v>26.83</v>
      </c>
      <c r="F34" s="402">
        <v>118.6</v>
      </c>
      <c r="G34" s="405">
        <v>3866.18</v>
      </c>
      <c r="H34" s="401">
        <v>1817.86</v>
      </c>
      <c r="I34" s="402">
        <v>2048.3200000000002</v>
      </c>
      <c r="J34" s="401">
        <v>2684.8</v>
      </c>
      <c r="K34" s="397">
        <v>40.94</v>
      </c>
      <c r="L34" s="406">
        <v>55.43</v>
      </c>
      <c r="M34" s="406">
        <v>132.13</v>
      </c>
      <c r="N34" s="406">
        <v>-6.6800000000000068</v>
      </c>
      <c r="O34" s="400">
        <f t="shared" si="0"/>
        <v>7469.69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28</v>
      </c>
      <c r="B35" s="10">
        <v>998.62</v>
      </c>
      <c r="C35" s="323">
        <v>323.62</v>
      </c>
      <c r="D35" s="10">
        <v>211.93</v>
      </c>
      <c r="E35" s="10">
        <v>111.69</v>
      </c>
      <c r="F35" s="10">
        <v>224.23</v>
      </c>
      <c r="G35" s="9">
        <v>4307.3</v>
      </c>
      <c r="H35" s="33">
        <v>1557.41</v>
      </c>
      <c r="I35" s="10">
        <v>2749.89</v>
      </c>
      <c r="J35" s="140">
        <v>4230.17</v>
      </c>
      <c r="K35" s="10">
        <v>69.14</v>
      </c>
      <c r="L35" s="10">
        <v>235.05</v>
      </c>
      <c r="M35" s="10">
        <v>305.38</v>
      </c>
      <c r="N35" s="10">
        <v>1068.3699999999999</v>
      </c>
      <c r="O35" s="10">
        <f t="shared" si="0"/>
        <v>11761.879999999997</v>
      </c>
      <c r="P35" s="20">
        <f>(O35-O36)/O36</f>
        <v>8.8805883795955415E-2</v>
      </c>
      <c r="Q35" s="21">
        <f>O35/$O$82</f>
        <v>0.14365811121488828</v>
      </c>
      <c r="R35" s="13">
        <f>O35-O36</f>
        <v>959.32999999999811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3" t="s">
        <v>16</v>
      </c>
      <c r="B36" s="135">
        <v>981.47</v>
      </c>
      <c r="C36" s="32">
        <v>303.82</v>
      </c>
      <c r="D36" s="26">
        <v>194.8</v>
      </c>
      <c r="E36" s="26">
        <v>109.02</v>
      </c>
      <c r="F36" s="26">
        <v>206.48</v>
      </c>
      <c r="G36" s="338">
        <v>4194.97</v>
      </c>
      <c r="H36" s="26">
        <v>1612.79</v>
      </c>
      <c r="I36" s="66">
        <v>2582.1799999999998</v>
      </c>
      <c r="J36" s="146">
        <v>3426.81</v>
      </c>
      <c r="K36" s="26">
        <v>66.09</v>
      </c>
      <c r="L36" s="26">
        <v>206.27</v>
      </c>
      <c r="M36" s="26">
        <v>212.41</v>
      </c>
      <c r="N36" s="26">
        <v>1204.23</v>
      </c>
      <c r="O36" s="149">
        <f t="shared" si="0"/>
        <v>10802.55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30</v>
      </c>
      <c r="B37" s="19">
        <v>541.51</v>
      </c>
      <c r="C37" s="321">
        <v>160.56</v>
      </c>
      <c r="D37" s="19">
        <v>106.89</v>
      </c>
      <c r="E37" s="19">
        <v>53.67</v>
      </c>
      <c r="F37" s="19">
        <v>121.42</v>
      </c>
      <c r="G37" s="9">
        <v>2173.56</v>
      </c>
      <c r="H37" s="19">
        <v>739.28</v>
      </c>
      <c r="I37" s="144">
        <v>1434.28</v>
      </c>
      <c r="J37" s="10">
        <v>1998.6</v>
      </c>
      <c r="K37" s="19">
        <v>59.84</v>
      </c>
      <c r="L37" s="19">
        <v>61.75</v>
      </c>
      <c r="M37" s="19">
        <v>279.69</v>
      </c>
      <c r="N37" s="19">
        <v>1122.95</v>
      </c>
      <c r="O37" s="10">
        <f t="shared" si="0"/>
        <v>6519.8799999999992</v>
      </c>
      <c r="P37" s="20">
        <f>(O37-O38)/O38</f>
        <v>0.15650332234753198</v>
      </c>
      <c r="Q37" s="21">
        <f>O37/$O$82</f>
        <v>7.9632987766218147E-2</v>
      </c>
      <c r="R37" s="13">
        <f>O37-O38</f>
        <v>882.29999999999927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3" t="s">
        <v>16</v>
      </c>
      <c r="B38" s="135">
        <v>536.35</v>
      </c>
      <c r="C38" s="32">
        <v>162.71</v>
      </c>
      <c r="D38" s="26">
        <v>109.86</v>
      </c>
      <c r="E38" s="26">
        <v>52.85</v>
      </c>
      <c r="F38" s="26">
        <v>120.09</v>
      </c>
      <c r="G38" s="338">
        <v>1984.7</v>
      </c>
      <c r="H38" s="26">
        <v>707.73</v>
      </c>
      <c r="I38" s="66">
        <v>1276.97</v>
      </c>
      <c r="J38" s="83">
        <v>1735.7</v>
      </c>
      <c r="K38" s="26">
        <v>47.58</v>
      </c>
      <c r="L38" s="26">
        <v>57.87</v>
      </c>
      <c r="M38" s="26">
        <v>272.62</v>
      </c>
      <c r="N38" s="26">
        <v>719.96</v>
      </c>
      <c r="O38" s="149">
        <f t="shared" si="0"/>
        <v>5637.58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60</v>
      </c>
      <c r="B39" s="19">
        <v>0.54</v>
      </c>
      <c r="C39" s="321">
        <v>0.06</v>
      </c>
      <c r="D39" s="19">
        <v>0.06</v>
      </c>
      <c r="E39" s="19">
        <v>0</v>
      </c>
      <c r="F39" s="19">
        <v>0.25</v>
      </c>
      <c r="G39" s="9">
        <v>30.51</v>
      </c>
      <c r="H39" s="19">
        <v>0.17</v>
      </c>
      <c r="I39" s="144">
        <v>30.34</v>
      </c>
      <c r="J39" s="140">
        <v>0.05</v>
      </c>
      <c r="K39" s="19">
        <v>0</v>
      </c>
      <c r="L39" s="19">
        <v>16.649999999999999</v>
      </c>
      <c r="M39" s="19">
        <v>0.18</v>
      </c>
      <c r="N39" s="19">
        <v>1.76</v>
      </c>
      <c r="O39" s="10">
        <f t="shared" si="0"/>
        <v>50</v>
      </c>
      <c r="P39" s="224">
        <f>(O39-O40)/O40</f>
        <v>0.39236981342244487</v>
      </c>
      <c r="Q39" s="21">
        <f>O39/$O$82</f>
        <v>6.1069366128071502E-4</v>
      </c>
      <c r="R39" s="13">
        <f>O39-O40</f>
        <v>14.089999999999996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3" t="s">
        <v>16</v>
      </c>
      <c r="B40" s="71">
        <v>0.78</v>
      </c>
      <c r="C40" s="32">
        <v>0.01</v>
      </c>
      <c r="D40" s="26">
        <v>0.01</v>
      </c>
      <c r="E40" s="26">
        <v>0</v>
      </c>
      <c r="F40" s="26">
        <v>0.15</v>
      </c>
      <c r="G40" s="338">
        <v>21.6</v>
      </c>
      <c r="H40" s="26">
        <v>0.04</v>
      </c>
      <c r="I40" s="66">
        <v>21.56</v>
      </c>
      <c r="J40" s="72">
        <v>0.03</v>
      </c>
      <c r="K40" s="26">
        <v>0</v>
      </c>
      <c r="L40" s="26">
        <v>12.74</v>
      </c>
      <c r="M40" s="26">
        <v>7.0000000000000007E-2</v>
      </c>
      <c r="N40" s="26">
        <v>0.53</v>
      </c>
      <c r="O40" s="149">
        <f t="shared" si="0"/>
        <v>35.910000000000004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4">
        <v>277.86</v>
      </c>
      <c r="C41" s="321">
        <v>51.1</v>
      </c>
      <c r="D41" s="19">
        <v>43.17</v>
      </c>
      <c r="E41" s="19">
        <v>7.93</v>
      </c>
      <c r="F41" s="19">
        <v>36.770000000000003</v>
      </c>
      <c r="G41" s="9">
        <v>1461.16</v>
      </c>
      <c r="H41" s="19">
        <v>672.98</v>
      </c>
      <c r="I41" s="144">
        <v>788.18</v>
      </c>
      <c r="J41" s="139">
        <v>735.46</v>
      </c>
      <c r="K41" s="19">
        <v>6.03</v>
      </c>
      <c r="L41" s="19">
        <v>19.309999999999999</v>
      </c>
      <c r="M41" s="19">
        <v>34.520000000000003</v>
      </c>
      <c r="N41" s="19">
        <v>946.80000000000007</v>
      </c>
      <c r="O41" s="10">
        <f t="shared" si="0"/>
        <v>3569.0100000000007</v>
      </c>
      <c r="P41" s="42">
        <f>(O41-O42)/O42</f>
        <v>0.21176450616236053</v>
      </c>
      <c r="Q41" s="43">
        <f>O41/$O$82</f>
        <v>4.3591435680949697E-2</v>
      </c>
      <c r="R41" s="44">
        <f>O41-O42</f>
        <v>623.71000000000049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3" t="s">
        <v>16</v>
      </c>
      <c r="B42" s="135">
        <v>236.94</v>
      </c>
      <c r="C42" s="32">
        <v>47.41</v>
      </c>
      <c r="D42" s="26">
        <v>39.15</v>
      </c>
      <c r="E42" s="26">
        <v>8.26</v>
      </c>
      <c r="F42" s="26">
        <v>37.020000000000003</v>
      </c>
      <c r="G42" s="338">
        <v>1173.9100000000001</v>
      </c>
      <c r="H42" s="26">
        <v>569.76</v>
      </c>
      <c r="I42" s="65">
        <v>604.15</v>
      </c>
      <c r="J42" s="65">
        <v>564.67999999999995</v>
      </c>
      <c r="K42" s="25">
        <v>3.9</v>
      </c>
      <c r="L42" s="26">
        <v>34.67</v>
      </c>
      <c r="M42" s="26">
        <v>17.670000000000002</v>
      </c>
      <c r="N42" s="26">
        <v>829.09999999999991</v>
      </c>
      <c r="O42" s="149">
        <f t="shared" si="0"/>
        <v>2945.3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4" customFormat="1" ht="16.5" thickBot="1" x14ac:dyDescent="0.3">
      <c r="A43" s="216" t="s">
        <v>74</v>
      </c>
      <c r="B43" s="241">
        <v>90.11</v>
      </c>
      <c r="C43" s="322">
        <v>20.440000000000001</v>
      </c>
      <c r="D43" s="311">
        <v>20.329999999999998</v>
      </c>
      <c r="E43" s="311">
        <v>0.11</v>
      </c>
      <c r="F43" s="311">
        <v>30.61</v>
      </c>
      <c r="G43" s="9">
        <v>1050.79</v>
      </c>
      <c r="H43" s="311">
        <v>638.51</v>
      </c>
      <c r="I43" s="312">
        <v>412.28</v>
      </c>
      <c r="J43" s="241">
        <v>181.42</v>
      </c>
      <c r="K43" s="311">
        <v>0</v>
      </c>
      <c r="L43" s="311">
        <v>8</v>
      </c>
      <c r="M43" s="311">
        <v>33.369999999999997</v>
      </c>
      <c r="N43" s="311">
        <v>317.87</v>
      </c>
      <c r="O43" s="10">
        <f t="shared" si="0"/>
        <v>1732.6100000000001</v>
      </c>
      <c r="P43" s="313">
        <f>(O43-O44)/O44</f>
        <v>0.3650229655949388</v>
      </c>
      <c r="Q43" s="314">
        <f>O43/$O$82</f>
        <v>2.1161878889431593E-2</v>
      </c>
      <c r="R43" s="315">
        <f>O43-O44</f>
        <v>463.31999999999994</v>
      </c>
    </row>
    <row r="44" spans="1:112" s="15" customFormat="1" ht="16.5" thickBot="1" x14ac:dyDescent="0.3">
      <c r="A44" s="113" t="s">
        <v>16</v>
      </c>
      <c r="B44" s="217">
        <v>85.41</v>
      </c>
      <c r="C44" s="32">
        <v>22.44</v>
      </c>
      <c r="D44" s="218">
        <v>22.36</v>
      </c>
      <c r="E44" s="66">
        <v>0.08</v>
      </c>
      <c r="F44" s="66">
        <v>22.77</v>
      </c>
      <c r="G44" s="350">
        <v>946.15</v>
      </c>
      <c r="H44" s="218">
        <v>587.65</v>
      </c>
      <c r="I44" s="66">
        <v>358.5</v>
      </c>
      <c r="J44" s="66">
        <v>143.66999999999999</v>
      </c>
      <c r="K44" s="66">
        <v>0</v>
      </c>
      <c r="L44" s="66">
        <v>7.26</v>
      </c>
      <c r="M44" s="66">
        <v>34.44</v>
      </c>
      <c r="N44" s="26">
        <v>7.1499999999999995</v>
      </c>
      <c r="O44" s="149">
        <f t="shared" si="0"/>
        <v>1269.2900000000002</v>
      </c>
      <c r="P44" s="219"/>
      <c r="Q44" s="220"/>
      <c r="R44" s="29"/>
    </row>
    <row r="45" spans="1:112" s="244" customFormat="1" ht="16.5" thickBot="1" x14ac:dyDescent="0.3">
      <c r="A45" s="216" t="s">
        <v>24</v>
      </c>
      <c r="B45" s="310">
        <v>407.42</v>
      </c>
      <c r="C45" s="318">
        <v>11.09</v>
      </c>
      <c r="D45" s="311">
        <v>11.09</v>
      </c>
      <c r="E45" s="311">
        <v>0</v>
      </c>
      <c r="F45" s="311">
        <v>14.36</v>
      </c>
      <c r="G45" s="9">
        <v>461.98</v>
      </c>
      <c r="H45" s="311">
        <v>308.60000000000002</v>
      </c>
      <c r="I45" s="312">
        <v>153.38</v>
      </c>
      <c r="J45" s="252">
        <v>236.71</v>
      </c>
      <c r="K45" s="311">
        <v>0</v>
      </c>
      <c r="L45" s="311">
        <v>5.12</v>
      </c>
      <c r="M45" s="311">
        <v>219.62</v>
      </c>
      <c r="N45" s="311">
        <v>708.1</v>
      </c>
      <c r="O45" s="10">
        <f t="shared" si="0"/>
        <v>2064.3999999999996</v>
      </c>
      <c r="P45" s="316">
        <f>(O45-O46)/O46</f>
        <v>0.29908376963350752</v>
      </c>
      <c r="Q45" s="314">
        <f>O45/$O$82</f>
        <v>2.5214319886958155E-2</v>
      </c>
      <c r="R45" s="315">
        <f>O45-O46</f>
        <v>475.27999999999952</v>
      </c>
    </row>
    <row r="46" spans="1:112" s="15" customFormat="1" ht="16.5" thickBot="1" x14ac:dyDescent="0.3">
      <c r="A46" s="113" t="s">
        <v>16</v>
      </c>
      <c r="B46" s="217">
        <v>336.18</v>
      </c>
      <c r="C46" s="351">
        <v>9.91</v>
      </c>
      <c r="D46" s="66">
        <v>9.91</v>
      </c>
      <c r="E46" s="65">
        <v>0</v>
      </c>
      <c r="F46" s="218">
        <v>12.11</v>
      </c>
      <c r="G46" s="352">
        <v>430.17</v>
      </c>
      <c r="H46" s="66">
        <v>283.02999999999997</v>
      </c>
      <c r="I46" s="65">
        <v>147.13999999999999</v>
      </c>
      <c r="J46" s="353">
        <v>178.05</v>
      </c>
      <c r="K46" s="66">
        <v>0</v>
      </c>
      <c r="L46" s="65">
        <v>5.66</v>
      </c>
      <c r="M46" s="218">
        <v>177.08</v>
      </c>
      <c r="N46" s="26">
        <v>439.96</v>
      </c>
      <c r="O46" s="149">
        <f t="shared" si="0"/>
        <v>1589.1200000000001</v>
      </c>
      <c r="P46" s="250"/>
      <c r="Q46" s="249"/>
      <c r="R46" s="222"/>
    </row>
    <row r="47" spans="1:112" s="244" customFormat="1" ht="16.5" thickBot="1" x14ac:dyDescent="0.3">
      <c r="A47" s="216" t="s">
        <v>62</v>
      </c>
      <c r="B47" s="310">
        <v>15.77</v>
      </c>
      <c r="C47" s="318">
        <v>1.21</v>
      </c>
      <c r="D47" s="311">
        <v>1.21</v>
      </c>
      <c r="E47" s="311">
        <v>0</v>
      </c>
      <c r="F47" s="311">
        <v>7.06</v>
      </c>
      <c r="G47" s="9">
        <v>1037.1400000000001</v>
      </c>
      <c r="H47" s="311">
        <v>265.97000000000003</v>
      </c>
      <c r="I47" s="312">
        <v>771.17</v>
      </c>
      <c r="J47" s="241">
        <v>0.39</v>
      </c>
      <c r="K47" s="311">
        <v>0</v>
      </c>
      <c r="L47" s="311">
        <v>2.4300000000000002</v>
      </c>
      <c r="M47" s="311">
        <v>16.93</v>
      </c>
      <c r="N47" s="311">
        <v>6.4</v>
      </c>
      <c r="O47" s="10">
        <f t="shared" si="0"/>
        <v>1087.3300000000004</v>
      </c>
      <c r="P47" s="317">
        <f>(O47-O48)/O48</f>
        <v>0.10938456515528737</v>
      </c>
      <c r="Q47" s="314">
        <f>O47/$O$82</f>
        <v>1.32805107744072E-2</v>
      </c>
      <c r="R47" s="315">
        <f>O47-O48</f>
        <v>107.21000000000026</v>
      </c>
    </row>
    <row r="48" spans="1:112" s="15" customFormat="1" ht="16.5" thickBot="1" x14ac:dyDescent="0.3">
      <c r="A48" s="113" t="s">
        <v>16</v>
      </c>
      <c r="B48" s="217">
        <v>17.82</v>
      </c>
      <c r="C48" s="32">
        <v>1.1200000000000001</v>
      </c>
      <c r="D48" s="218">
        <v>1.1200000000000001</v>
      </c>
      <c r="E48" s="66">
        <v>0</v>
      </c>
      <c r="F48" s="65">
        <v>6.59</v>
      </c>
      <c r="G48" s="350">
        <v>938.71</v>
      </c>
      <c r="H48" s="65">
        <v>271.87</v>
      </c>
      <c r="I48" s="218">
        <v>666.84</v>
      </c>
      <c r="J48" s="66">
        <v>7.0000000000000007E-2</v>
      </c>
      <c r="K48" s="66">
        <v>0</v>
      </c>
      <c r="L48" s="65">
        <v>2.46</v>
      </c>
      <c r="M48" s="218">
        <v>7.48</v>
      </c>
      <c r="N48" s="26">
        <v>5.87</v>
      </c>
      <c r="O48" s="149">
        <f t="shared" si="0"/>
        <v>980.12000000000012</v>
      </c>
      <c r="P48" s="250"/>
      <c r="Q48" s="249"/>
      <c r="R48" s="222"/>
    </row>
    <row r="49" spans="1:197" s="244" customFormat="1" ht="16.5" thickBot="1" x14ac:dyDescent="0.3">
      <c r="A49" s="216" t="s">
        <v>17</v>
      </c>
      <c r="B49" s="310">
        <v>428.18</v>
      </c>
      <c r="C49" s="318">
        <v>175.31</v>
      </c>
      <c r="D49" s="311">
        <v>175.31</v>
      </c>
      <c r="E49" s="311">
        <v>0</v>
      </c>
      <c r="F49" s="311">
        <v>58.69</v>
      </c>
      <c r="G49" s="9">
        <v>1694.57</v>
      </c>
      <c r="H49" s="311">
        <v>896.37</v>
      </c>
      <c r="I49" s="312">
        <v>798.2</v>
      </c>
      <c r="J49" s="252">
        <v>420.11</v>
      </c>
      <c r="K49" s="311">
        <v>2.3199999999999998</v>
      </c>
      <c r="L49" s="311">
        <v>183.85</v>
      </c>
      <c r="M49" s="311">
        <v>144.5</v>
      </c>
      <c r="N49" s="311">
        <v>162.18</v>
      </c>
      <c r="O49" s="10">
        <f t="shared" si="0"/>
        <v>3269.71</v>
      </c>
      <c r="P49" s="316">
        <f>(O49-O50)/O50</f>
        <v>0.35928678922118845</v>
      </c>
      <c r="Q49" s="314">
        <f>O49/$O$82</f>
        <v>3.9935823424523335E-2</v>
      </c>
      <c r="R49" s="315">
        <f>O49-O50</f>
        <v>864.25</v>
      </c>
    </row>
    <row r="50" spans="1:197" s="15" customFormat="1" ht="16.5" thickBot="1" x14ac:dyDescent="0.3">
      <c r="A50" s="113" t="s">
        <v>16</v>
      </c>
      <c r="B50" s="217">
        <v>363.34</v>
      </c>
      <c r="C50" s="32">
        <v>152.46</v>
      </c>
      <c r="D50" s="218">
        <v>152.46</v>
      </c>
      <c r="E50" s="65">
        <v>0</v>
      </c>
      <c r="F50" s="218">
        <v>50.66</v>
      </c>
      <c r="G50" s="350">
        <v>1316.85</v>
      </c>
      <c r="H50" s="355">
        <v>759.55</v>
      </c>
      <c r="I50" s="355">
        <v>557.29999999999995</v>
      </c>
      <c r="J50" s="355">
        <v>237.31</v>
      </c>
      <c r="K50" s="218">
        <v>1.21</v>
      </c>
      <c r="L50" s="65">
        <v>171.54</v>
      </c>
      <c r="M50" s="65">
        <v>82.09</v>
      </c>
      <c r="N50" s="26">
        <v>30</v>
      </c>
      <c r="O50" s="149">
        <f t="shared" si="0"/>
        <v>2405.46</v>
      </c>
      <c r="P50" s="250"/>
      <c r="Q50" s="249"/>
      <c r="R50" s="222"/>
    </row>
    <row r="51" spans="1:197" s="244" customFormat="1" ht="16.5" thickBot="1" x14ac:dyDescent="0.3">
      <c r="A51" s="216" t="s">
        <v>29</v>
      </c>
      <c r="B51" s="469">
        <v>622.74</v>
      </c>
      <c r="C51" s="469">
        <v>166.4</v>
      </c>
      <c r="D51" s="469">
        <v>110.99</v>
      </c>
      <c r="E51" s="469">
        <v>55.41</v>
      </c>
      <c r="F51" s="469">
        <v>185.8</v>
      </c>
      <c r="G51" s="469">
        <v>3182.38</v>
      </c>
      <c r="H51" s="469">
        <v>891.38</v>
      </c>
      <c r="I51" s="469">
        <v>2291</v>
      </c>
      <c r="J51" s="469">
        <v>2155.08</v>
      </c>
      <c r="K51" s="18">
        <v>7.3</v>
      </c>
      <c r="L51" s="469">
        <v>94.97</v>
      </c>
      <c r="M51" s="469">
        <v>169.92</v>
      </c>
      <c r="N51" s="470">
        <v>578.76</v>
      </c>
      <c r="O51" s="10">
        <f t="shared" si="0"/>
        <v>7163.35</v>
      </c>
      <c r="P51" s="316">
        <f>(O51-O52)/O52</f>
        <v>-6.3417268209387742E-2</v>
      </c>
      <c r="Q51" s="314">
        <f>O51/$O$82</f>
        <v>8.7492248770704203E-2</v>
      </c>
      <c r="R51" s="315">
        <f>O51-O52</f>
        <v>-485.03999999999905</v>
      </c>
    </row>
    <row r="52" spans="1:197" s="15" customFormat="1" ht="16.5" thickBot="1" x14ac:dyDescent="0.3">
      <c r="A52" s="471" t="s">
        <v>16</v>
      </c>
      <c r="B52" s="472">
        <v>715.69</v>
      </c>
      <c r="C52" s="472">
        <v>177.85</v>
      </c>
      <c r="D52" s="473">
        <v>115.3</v>
      </c>
      <c r="E52" s="473">
        <v>62.55</v>
      </c>
      <c r="F52" s="473">
        <v>180.03</v>
      </c>
      <c r="G52" s="474">
        <v>3312.31</v>
      </c>
      <c r="H52" s="472">
        <v>1040.19</v>
      </c>
      <c r="I52" s="472">
        <v>2272.12</v>
      </c>
      <c r="J52" s="473">
        <v>2656.46</v>
      </c>
      <c r="K52" s="473">
        <v>5.03</v>
      </c>
      <c r="L52" s="473">
        <v>91.57</v>
      </c>
      <c r="M52" s="473">
        <v>113.96</v>
      </c>
      <c r="N52" s="475">
        <v>395.49</v>
      </c>
      <c r="O52" s="476">
        <f t="shared" si="0"/>
        <v>7648.3899999999994</v>
      </c>
      <c r="P52" s="316"/>
      <c r="Q52" s="314"/>
      <c r="R52" s="315"/>
    </row>
    <row r="53" spans="1:197" s="244" customFormat="1" ht="16.5" thickBot="1" x14ac:dyDescent="0.3">
      <c r="A53" s="216" t="s">
        <v>22</v>
      </c>
      <c r="B53" s="310">
        <v>88.93</v>
      </c>
      <c r="C53" s="418">
        <v>10.220000000000001</v>
      </c>
      <c r="D53" s="311">
        <v>8.66</v>
      </c>
      <c r="E53" s="311">
        <v>1.56</v>
      </c>
      <c r="F53" s="311">
        <v>4.3099999999999996</v>
      </c>
      <c r="G53" s="33">
        <v>266.14</v>
      </c>
      <c r="H53" s="311">
        <v>134.41999999999999</v>
      </c>
      <c r="I53" s="312">
        <v>131.72</v>
      </c>
      <c r="J53" s="247">
        <v>64.41</v>
      </c>
      <c r="K53" s="311">
        <v>0</v>
      </c>
      <c r="L53" s="311">
        <v>1.9</v>
      </c>
      <c r="M53" s="311">
        <v>22.27</v>
      </c>
      <c r="N53" s="311">
        <v>349.37</v>
      </c>
      <c r="O53" s="10">
        <f t="shared" si="0"/>
        <v>807.55</v>
      </c>
      <c r="P53" s="316">
        <f>(O53-O54)/O54</f>
        <v>0.14578603859250852</v>
      </c>
      <c r="Q53" s="314">
        <f>O53/$O$82</f>
        <v>9.8633133233448269E-3</v>
      </c>
      <c r="R53" s="315">
        <f>O53-O54</f>
        <v>102.75</v>
      </c>
    </row>
    <row r="54" spans="1:197" s="15" customFormat="1" ht="16.5" thickBot="1" x14ac:dyDescent="0.3">
      <c r="A54" s="113" t="s">
        <v>16</v>
      </c>
      <c r="B54" s="135">
        <v>86.93</v>
      </c>
      <c r="C54" s="32">
        <v>13.84</v>
      </c>
      <c r="D54" s="218">
        <v>11.9</v>
      </c>
      <c r="E54" s="66">
        <v>1.94</v>
      </c>
      <c r="F54" s="65">
        <v>7.61</v>
      </c>
      <c r="G54" s="354">
        <v>298.67</v>
      </c>
      <c r="H54" s="66">
        <v>156.68</v>
      </c>
      <c r="I54" s="66">
        <v>141.99</v>
      </c>
      <c r="J54" s="66">
        <v>52.22</v>
      </c>
      <c r="K54" s="65">
        <v>0</v>
      </c>
      <c r="L54" s="65">
        <v>3.17</v>
      </c>
      <c r="M54" s="218">
        <v>36.47</v>
      </c>
      <c r="N54" s="26">
        <v>205.89</v>
      </c>
      <c r="O54" s="149">
        <f t="shared" si="0"/>
        <v>704.8</v>
      </c>
      <c r="P54" s="223"/>
      <c r="Q54" s="221"/>
      <c r="R54" s="222"/>
    </row>
    <row r="55" spans="1:197" ht="16.5" thickBot="1" x14ac:dyDescent="0.3">
      <c r="A55" s="45" t="s">
        <v>65</v>
      </c>
      <c r="B55" s="46">
        <f>SUM(B5,B7,B9,B11,B13,B17,B19,B21,B23,B25,B27,B29,B31,B33,B35,B37,B39,B41,B43,B45,B47,B49,B51,B53,B15)</f>
        <v>5903.3</v>
      </c>
      <c r="C55" s="46">
        <f t="shared" ref="C55:O55" si="1">SUM(C5,C7,C9,C11,C13,C17,C19,C21,C23,C25,C27,C29,C31,C33,C35,C37,C39,C41,C43,C45,C47,C49,C51,C53,C15)</f>
        <v>1630.9699999999996</v>
      </c>
      <c r="D55" s="46">
        <f t="shared" si="1"/>
        <v>1313.56</v>
      </c>
      <c r="E55" s="46">
        <f t="shared" si="1"/>
        <v>317.41000000000003</v>
      </c>
      <c r="F55" s="46">
        <f t="shared" si="1"/>
        <v>1191.5699999999997</v>
      </c>
      <c r="G55" s="46">
        <f t="shared" si="1"/>
        <v>29871.58</v>
      </c>
      <c r="H55" s="46">
        <f t="shared" si="1"/>
        <v>12787.69</v>
      </c>
      <c r="I55" s="46">
        <f t="shared" si="1"/>
        <v>17083.890000000003</v>
      </c>
      <c r="J55" s="46">
        <f t="shared" si="1"/>
        <v>16801.66</v>
      </c>
      <c r="K55" s="46">
        <f t="shared" si="1"/>
        <v>261.89</v>
      </c>
      <c r="L55" s="46">
        <f t="shared" si="1"/>
        <v>1312.4899999999998</v>
      </c>
      <c r="M55" s="46">
        <f t="shared" si="1"/>
        <v>2371.6300000000006</v>
      </c>
      <c r="N55" s="46">
        <f t="shared" si="1"/>
        <v>11524.450000000003</v>
      </c>
      <c r="O55" s="46">
        <f t="shared" si="1"/>
        <v>70869.540000000008</v>
      </c>
      <c r="P55" s="47">
        <f>(O55-O56)/O56</f>
        <v>0.11946456169526597</v>
      </c>
      <c r="Q55" s="48">
        <f>O55/$O$82</f>
        <v>0.86559157711760171</v>
      </c>
      <c r="R55" s="49">
        <f>O55-O56</f>
        <v>7562.8999999999942</v>
      </c>
      <c r="S55" s="14"/>
      <c r="T55" s="22"/>
    </row>
    <row r="56" spans="1:197" s="57" customFormat="1" ht="16.5" thickBot="1" x14ac:dyDescent="0.3">
      <c r="A56" s="50" t="s">
        <v>26</v>
      </c>
      <c r="B56" s="340">
        <f>SUM(B6,B8,B10,B12,B14,B18,B20,B22,B24,B26,B28,B30,B32,B34,B36,B38,B40,B42,B44,B46,B48,B50,B52,B54,B16)</f>
        <v>5514.82</v>
      </c>
      <c r="C56" s="340">
        <f t="shared" ref="C56:O56" si="2">SUM(C6,C8,C10,C12,C14,C18,C20,C22,C24,C26,C28,C30,C32,C34,C36,C38,C40,C42,C44,C46,C48,C50,C52,C54,C16)</f>
        <v>1510.39</v>
      </c>
      <c r="D56" s="340">
        <f t="shared" si="2"/>
        <v>1206.97</v>
      </c>
      <c r="E56" s="340">
        <f t="shared" si="2"/>
        <v>303.42</v>
      </c>
      <c r="F56" s="340">
        <f t="shared" si="2"/>
        <v>1123.2199999999998</v>
      </c>
      <c r="G56" s="340">
        <f t="shared" si="2"/>
        <v>28050.919999999995</v>
      </c>
      <c r="H56" s="340">
        <f t="shared" si="2"/>
        <v>12882.730000000001</v>
      </c>
      <c r="I56" s="340">
        <f t="shared" si="2"/>
        <v>15168.189999999997</v>
      </c>
      <c r="J56" s="340">
        <f t="shared" si="2"/>
        <v>14472.19</v>
      </c>
      <c r="K56" s="340">
        <f t="shared" si="2"/>
        <v>219.99000000000004</v>
      </c>
      <c r="L56" s="340">
        <f t="shared" si="2"/>
        <v>1159.0999999999999</v>
      </c>
      <c r="M56" s="340">
        <f t="shared" si="2"/>
        <v>1890.3700000000001</v>
      </c>
      <c r="N56" s="340">
        <f t="shared" si="2"/>
        <v>9365.6399999999976</v>
      </c>
      <c r="O56" s="340">
        <f t="shared" si="2"/>
        <v>63306.640000000014</v>
      </c>
      <c r="P56" s="51"/>
      <c r="Q56" s="52"/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1:197" ht="16.5" thickBot="1" x14ac:dyDescent="0.3">
      <c r="A57" s="58" t="s">
        <v>27</v>
      </c>
      <c r="B57" s="59">
        <f>(B55-B56)/B56</f>
        <v>7.0442915634599229E-2</v>
      </c>
      <c r="C57" s="59">
        <f t="shared" ref="C57:O57" si="3">(C55-C56)/C56</f>
        <v>7.9833685339547711E-2</v>
      </c>
      <c r="D57" s="59">
        <f t="shared" si="3"/>
        <v>8.831205415213296E-2</v>
      </c>
      <c r="E57" s="59">
        <f t="shared" si="3"/>
        <v>4.6107705490738934E-2</v>
      </c>
      <c r="F57" s="59">
        <f t="shared" si="3"/>
        <v>6.085183668381966E-2</v>
      </c>
      <c r="G57" s="59">
        <f t="shared" si="3"/>
        <v>6.4905536075109391E-2</v>
      </c>
      <c r="H57" s="59">
        <f t="shared" si="3"/>
        <v>-7.3773183168475056E-3</v>
      </c>
      <c r="I57" s="59">
        <f t="shared" si="3"/>
        <v>0.12629720487414825</v>
      </c>
      <c r="J57" s="59">
        <f t="shared" si="3"/>
        <v>0.16096181711268295</v>
      </c>
      <c r="K57" s="59">
        <f t="shared" si="3"/>
        <v>0.19046320287285759</v>
      </c>
      <c r="L57" s="59">
        <f t="shared" si="3"/>
        <v>0.13233543266327313</v>
      </c>
      <c r="M57" s="59">
        <f t="shared" si="3"/>
        <v>0.2545850812274848</v>
      </c>
      <c r="N57" s="59">
        <f t="shared" si="3"/>
        <v>0.23050320106260816</v>
      </c>
      <c r="O57" s="59">
        <f t="shared" si="3"/>
        <v>0.11946456169526597</v>
      </c>
      <c r="P57" s="60"/>
      <c r="Q57" s="61"/>
      <c r="R57" s="49"/>
      <c r="S57" s="14"/>
    </row>
    <row r="58" spans="1:197" ht="16.5" thickBot="1" x14ac:dyDescent="0.3">
      <c r="A58" s="8" t="s">
        <v>31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68"/>
      <c r="R58" s="49"/>
      <c r="S58" s="14"/>
    </row>
    <row r="59" spans="1:197" s="2" customFormat="1" ht="16.5" thickBot="1" x14ac:dyDescent="0.3">
      <c r="A59" s="116" t="s">
        <v>69</v>
      </c>
      <c r="B59" s="9">
        <v>0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0</v>
      </c>
      <c r="J59" s="140">
        <v>148.25</v>
      </c>
      <c r="K59" s="9">
        <v>0</v>
      </c>
      <c r="L59" s="9">
        <v>0</v>
      </c>
      <c r="M59" s="9">
        <v>28.66</v>
      </c>
      <c r="N59" s="9">
        <v>0</v>
      </c>
      <c r="O59" s="10">
        <f t="shared" ref="O59:O70" si="4">B59+C59+F59+G59+J59+K59+L59+M59+N59</f>
        <v>176.91</v>
      </c>
      <c r="P59" s="64">
        <f>(O59-O60)/O60</f>
        <v>0.83936369307548331</v>
      </c>
      <c r="Q59" s="12">
        <f>O59/$O$82</f>
        <v>2.1607563123434257E-3</v>
      </c>
      <c r="R59" s="13">
        <f>O59-O60</f>
        <v>80.72999999999999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6" t="s">
        <v>16</v>
      </c>
      <c r="B60" s="26">
        <v>0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71">
        <v>91.81</v>
      </c>
      <c r="K60" s="26">
        <v>0</v>
      </c>
      <c r="L60" s="26">
        <v>0</v>
      </c>
      <c r="M60" s="26">
        <v>4.37</v>
      </c>
      <c r="N60" s="26">
        <v>0</v>
      </c>
      <c r="O60" s="149">
        <f t="shared" si="4"/>
        <v>96.18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6" t="s">
        <v>32</v>
      </c>
      <c r="B61" s="19">
        <v>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39">
        <v>716.38</v>
      </c>
      <c r="K61" s="19">
        <v>0</v>
      </c>
      <c r="L61" s="19">
        <v>0</v>
      </c>
      <c r="M61" s="19">
        <v>78.83</v>
      </c>
      <c r="N61" s="19">
        <v>0</v>
      </c>
      <c r="O61" s="10">
        <f t="shared" si="4"/>
        <v>795.21</v>
      </c>
      <c r="P61" s="20">
        <f>(O61-O62)/O62</f>
        <v>0.32891592439713213</v>
      </c>
      <c r="Q61" s="21">
        <f>O61/$O$82</f>
        <v>9.7125941277407483E-3</v>
      </c>
      <c r="R61" s="13">
        <f>O61-O62</f>
        <v>196.81999999999994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6" t="s">
        <v>16</v>
      </c>
      <c r="B62" s="26"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66">
        <v>0</v>
      </c>
      <c r="J62" s="66">
        <v>550.08000000000004</v>
      </c>
      <c r="K62" s="26">
        <v>0</v>
      </c>
      <c r="L62" s="26">
        <v>0</v>
      </c>
      <c r="M62" s="26">
        <v>48.31</v>
      </c>
      <c r="N62" s="26">
        <v>0</v>
      </c>
      <c r="O62" s="149">
        <f t="shared" si="4"/>
        <v>598.3900000000001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35</v>
      </c>
      <c r="B63" s="19">
        <v>0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39">
        <v>235.02</v>
      </c>
      <c r="K63" s="19">
        <v>0</v>
      </c>
      <c r="L63" s="19">
        <v>0</v>
      </c>
      <c r="M63" s="19">
        <v>10.6</v>
      </c>
      <c r="N63" s="19">
        <v>0</v>
      </c>
      <c r="O63" s="10">
        <f t="shared" si="4"/>
        <v>245.62</v>
      </c>
      <c r="P63" s="20">
        <f>(O63-O64)/O64</f>
        <v>0.82264766993173066</v>
      </c>
      <c r="Q63" s="21">
        <f>O63/$O$82</f>
        <v>2.9999715416753844E-3</v>
      </c>
      <c r="R63" s="13">
        <f>O63-O64</f>
        <v>110.86000000000001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6" t="s">
        <v>16</v>
      </c>
      <c r="B64" s="26"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66">
        <v>0</v>
      </c>
      <c r="J64" s="66">
        <v>125.8</v>
      </c>
      <c r="K64" s="26">
        <v>0</v>
      </c>
      <c r="L64" s="26">
        <v>0</v>
      </c>
      <c r="M64" s="26">
        <v>8.9600000000000009</v>
      </c>
      <c r="N64" s="26">
        <v>0</v>
      </c>
      <c r="O64" s="149">
        <f t="shared" si="4"/>
        <v>134.76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33</v>
      </c>
      <c r="B65" s="19">
        <v>0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39">
        <v>389.53</v>
      </c>
      <c r="K65" s="19">
        <v>0</v>
      </c>
      <c r="L65" s="19">
        <v>0</v>
      </c>
      <c r="M65" s="19">
        <v>14.64</v>
      </c>
      <c r="N65" s="19">
        <v>0</v>
      </c>
      <c r="O65" s="10">
        <f t="shared" si="4"/>
        <v>404.16999999999996</v>
      </c>
      <c r="P65" s="20">
        <f>(O65-O66)/O66</f>
        <v>0.2356160195658818</v>
      </c>
      <c r="Q65" s="21">
        <f>O65/$O$82</f>
        <v>4.9364811415965309E-3</v>
      </c>
      <c r="R65" s="13">
        <f>O65-O66</f>
        <v>77.069999999999936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6" t="s">
        <v>16</v>
      </c>
      <c r="B66" s="26"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66">
        <v>0</v>
      </c>
      <c r="J66" s="65">
        <v>323.66000000000003</v>
      </c>
      <c r="K66" s="26">
        <v>0</v>
      </c>
      <c r="L66" s="26">
        <v>0</v>
      </c>
      <c r="M66" s="26">
        <v>3.44</v>
      </c>
      <c r="N66" s="26">
        <v>0</v>
      </c>
      <c r="O66" s="149">
        <f t="shared" si="4"/>
        <v>327.10000000000002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24" customFormat="1" ht="16.5" thickBot="1" x14ac:dyDescent="0.3">
      <c r="A67" s="40" t="s">
        <v>34</v>
      </c>
      <c r="B67" s="226">
        <v>0</v>
      </c>
      <c r="C67" s="226">
        <v>0</v>
      </c>
      <c r="D67" s="226">
        <v>0</v>
      </c>
      <c r="E67" s="226">
        <v>0</v>
      </c>
      <c r="F67" s="226">
        <v>0</v>
      </c>
      <c r="G67" s="226">
        <v>0</v>
      </c>
      <c r="H67" s="226">
        <v>0</v>
      </c>
      <c r="I67" s="246">
        <v>0</v>
      </c>
      <c r="J67" s="247">
        <v>700.48</v>
      </c>
      <c r="K67" s="226">
        <v>0</v>
      </c>
      <c r="L67" s="226">
        <v>0</v>
      </c>
      <c r="M67" s="41">
        <v>68.59</v>
      </c>
      <c r="N67" s="41">
        <v>0</v>
      </c>
      <c r="O67" s="10">
        <f t="shared" si="4"/>
        <v>769.07</v>
      </c>
      <c r="P67" s="20">
        <f>(O67-O68)/O68</f>
        <v>0.60313092781356203</v>
      </c>
      <c r="Q67" s="69">
        <f>O67/$O$82</f>
        <v>9.3933234816231895E-3</v>
      </c>
      <c r="R67" s="70">
        <f>O67-O68</f>
        <v>289.34000000000009</v>
      </c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</row>
    <row r="68" spans="1:112" s="17" customFormat="1" ht="16.5" thickBot="1" x14ac:dyDescent="0.3">
      <c r="A68" s="156" t="s">
        <v>36</v>
      </c>
      <c r="B68" s="26"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66">
        <v>0</v>
      </c>
      <c r="J68" s="146">
        <v>435.27</v>
      </c>
      <c r="K68" s="26">
        <v>0</v>
      </c>
      <c r="L68" s="26">
        <v>0</v>
      </c>
      <c r="M68" s="26">
        <v>44.46</v>
      </c>
      <c r="N68" s="26">
        <v>0</v>
      </c>
      <c r="O68" s="149">
        <f t="shared" si="4"/>
        <v>479.72999999999996</v>
      </c>
      <c r="P68" s="27"/>
      <c r="Q68" s="28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6"/>
    </row>
    <row r="69" spans="1:112" s="244" customFormat="1" ht="16.5" thickBot="1" x14ac:dyDescent="0.3">
      <c r="A69" s="40" t="s">
        <v>64</v>
      </c>
      <c r="B69" s="248">
        <v>0</v>
      </c>
      <c r="C69" s="241">
        <v>0</v>
      </c>
      <c r="D69" s="173">
        <v>0</v>
      </c>
      <c r="E69" s="173">
        <v>0</v>
      </c>
      <c r="F69" s="248">
        <v>0</v>
      </c>
      <c r="G69" s="241">
        <v>0</v>
      </c>
      <c r="H69" s="173">
        <v>0</v>
      </c>
      <c r="I69" s="173">
        <v>0</v>
      </c>
      <c r="J69" s="241">
        <v>2038.88</v>
      </c>
      <c r="K69" s="173">
        <v>0</v>
      </c>
      <c r="L69" s="173">
        <v>0</v>
      </c>
      <c r="M69" s="173">
        <v>49.45</v>
      </c>
      <c r="N69" s="173">
        <v>0</v>
      </c>
      <c r="O69" s="10">
        <f t="shared" si="4"/>
        <v>2088.33</v>
      </c>
      <c r="P69" s="251">
        <f>(O69-O70)/O70</f>
        <v>0.34008188095176967</v>
      </c>
      <c r="Q69" s="141">
        <f>O69/$O$82</f>
        <v>2.5506597873247109E-2</v>
      </c>
      <c r="R69" s="70">
        <f>O69-O70</f>
        <v>529.9699999999998</v>
      </c>
    </row>
    <row r="70" spans="1:112" s="15" customFormat="1" ht="16.5" thickBot="1" x14ac:dyDescent="0.3">
      <c r="A70" s="156" t="s">
        <v>36</v>
      </c>
      <c r="B70" s="65">
        <v>0</v>
      </c>
      <c r="C70" s="66">
        <v>0</v>
      </c>
      <c r="D70" s="26">
        <v>0</v>
      </c>
      <c r="E70" s="25">
        <v>0</v>
      </c>
      <c r="F70" s="25">
        <v>0</v>
      </c>
      <c r="G70" s="66">
        <v>0</v>
      </c>
      <c r="H70" s="66">
        <v>0</v>
      </c>
      <c r="I70" s="65">
        <v>0</v>
      </c>
      <c r="J70" s="65">
        <v>1514.69</v>
      </c>
      <c r="K70" s="65">
        <v>0</v>
      </c>
      <c r="L70" s="71">
        <v>0</v>
      </c>
      <c r="M70" s="66">
        <v>43.67</v>
      </c>
      <c r="N70" s="66">
        <v>0</v>
      </c>
      <c r="O70" s="149">
        <f t="shared" si="4"/>
        <v>1558.3600000000001</v>
      </c>
      <c r="P70" s="73"/>
      <c r="Q70" s="74"/>
      <c r="R70" s="29"/>
    </row>
    <row r="71" spans="1:112" ht="16.5" thickBot="1" x14ac:dyDescent="0.3">
      <c r="A71" s="75" t="s">
        <v>37</v>
      </c>
      <c r="B71" s="76">
        <f>SUM(B59,B61,B63,B65, B67,B69)</f>
        <v>0</v>
      </c>
      <c r="C71" s="76">
        <f t="shared" ref="C71:N72" si="5">SUM(C59,C61,C63,C65, C67,C69)</f>
        <v>0</v>
      </c>
      <c r="D71" s="76">
        <f t="shared" si="5"/>
        <v>0</v>
      </c>
      <c r="E71" s="76">
        <f t="shared" si="5"/>
        <v>0</v>
      </c>
      <c r="F71" s="76">
        <f t="shared" si="5"/>
        <v>0</v>
      </c>
      <c r="G71" s="76">
        <f t="shared" si="5"/>
        <v>0</v>
      </c>
      <c r="H71" s="76">
        <f t="shared" si="5"/>
        <v>0</v>
      </c>
      <c r="I71" s="76">
        <f t="shared" si="5"/>
        <v>0</v>
      </c>
      <c r="J71" s="76">
        <f t="shared" si="5"/>
        <v>4228.54</v>
      </c>
      <c r="K71" s="76">
        <f t="shared" si="5"/>
        <v>0</v>
      </c>
      <c r="L71" s="76">
        <f t="shared" si="5"/>
        <v>0</v>
      </c>
      <c r="M71" s="76">
        <f t="shared" si="5"/>
        <v>250.76999999999998</v>
      </c>
      <c r="N71" s="76">
        <f t="shared" si="5"/>
        <v>0</v>
      </c>
      <c r="O71" s="76">
        <f>SUM(O59,O61,O63,O65, O67,O69)</f>
        <v>4479.3099999999995</v>
      </c>
      <c r="P71" s="60">
        <f>(O71-O72)/O72</f>
        <v>0.40218561787060308</v>
      </c>
      <c r="Q71" s="61">
        <f>O71/$O$82</f>
        <v>5.4709724478226383E-2</v>
      </c>
      <c r="R71" s="77">
        <f>O71-O72</f>
        <v>1284.7899999999991</v>
      </c>
      <c r="S71" s="14"/>
    </row>
    <row r="72" spans="1:112" ht="16.5" thickBot="1" x14ac:dyDescent="0.3">
      <c r="A72" s="50" t="s">
        <v>26</v>
      </c>
      <c r="B72" s="78">
        <f>SUM(B60,B62,B64,B66, B68,B70)</f>
        <v>0</v>
      </c>
      <c r="C72" s="78">
        <f t="shared" si="5"/>
        <v>0</v>
      </c>
      <c r="D72" s="78">
        <f t="shared" si="5"/>
        <v>0</v>
      </c>
      <c r="E72" s="78">
        <f t="shared" si="5"/>
        <v>0</v>
      </c>
      <c r="F72" s="78">
        <f t="shared" si="5"/>
        <v>0</v>
      </c>
      <c r="G72" s="78">
        <f t="shared" si="5"/>
        <v>0</v>
      </c>
      <c r="H72" s="78">
        <f t="shared" si="5"/>
        <v>0</v>
      </c>
      <c r="I72" s="78">
        <f t="shared" si="5"/>
        <v>0</v>
      </c>
      <c r="J72" s="78">
        <f t="shared" si="5"/>
        <v>3041.3100000000004</v>
      </c>
      <c r="K72" s="78">
        <f t="shared" si="5"/>
        <v>0</v>
      </c>
      <c r="L72" s="78">
        <f t="shared" si="5"/>
        <v>0</v>
      </c>
      <c r="M72" s="78">
        <f t="shared" si="5"/>
        <v>153.20999999999998</v>
      </c>
      <c r="N72" s="78">
        <f t="shared" si="5"/>
        <v>0</v>
      </c>
      <c r="O72" s="78">
        <f>SUM(O60,O62,O64,O66, O68,O70)</f>
        <v>3194.5200000000004</v>
      </c>
      <c r="P72" s="79"/>
      <c r="Q72" s="80"/>
      <c r="R72" s="81"/>
      <c r="S72" s="14"/>
    </row>
    <row r="73" spans="1:112" ht="16.5" thickBot="1" x14ac:dyDescent="0.3">
      <c r="A73" s="58" t="s">
        <v>27</v>
      </c>
      <c r="B73" s="76"/>
      <c r="C73" s="76"/>
      <c r="D73" s="76"/>
      <c r="E73" s="76"/>
      <c r="F73" s="76"/>
      <c r="G73" s="76"/>
      <c r="H73" s="76"/>
      <c r="I73" s="76"/>
      <c r="J73" s="142">
        <f>(J71-J72)/J72</f>
        <v>0.39036796643551608</v>
      </c>
      <c r="K73" s="59"/>
      <c r="L73" s="59"/>
      <c r="M73" s="82">
        <f>(M71-M72)/M72</f>
        <v>0.63677305658899563</v>
      </c>
      <c r="N73" s="82"/>
      <c r="O73" s="82">
        <f>(O71-O72)/O72</f>
        <v>0.40218561787060308</v>
      </c>
      <c r="P73" s="60"/>
      <c r="Q73" s="61"/>
      <c r="R73" s="49"/>
      <c r="S73" s="14"/>
    </row>
    <row r="74" spans="1:112" ht="16.5" thickBot="1" x14ac:dyDescent="0.3">
      <c r="A74" s="8" t="s">
        <v>38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  <c r="Q74" s="63"/>
      <c r="R74" s="49"/>
      <c r="S74" s="14"/>
    </row>
    <row r="75" spans="1:112" s="2" customFormat="1" ht="16.5" thickBot="1" x14ac:dyDescent="0.3">
      <c r="A75" s="245" t="s">
        <v>40</v>
      </c>
      <c r="B75" s="9">
        <v>0</v>
      </c>
      <c r="C75" s="9">
        <v>0</v>
      </c>
      <c r="D75" s="9">
        <v>0</v>
      </c>
      <c r="E75" s="9">
        <v>0</v>
      </c>
      <c r="F75" s="9">
        <v>0</v>
      </c>
      <c r="G75" s="9">
        <v>0</v>
      </c>
      <c r="H75" s="9">
        <v>0</v>
      </c>
      <c r="I75" s="9">
        <v>0</v>
      </c>
      <c r="J75" s="140">
        <v>0</v>
      </c>
      <c r="K75" s="9">
        <v>0</v>
      </c>
      <c r="L75" s="9">
        <v>0</v>
      </c>
      <c r="M75" s="9">
        <v>0</v>
      </c>
      <c r="N75" s="9">
        <v>5963.69</v>
      </c>
      <c r="O75" s="10">
        <f t="shared" ref="O75:O78" si="6">B75+C75+F75+G75+J75+K75+L75+M75+N75</f>
        <v>5963.69</v>
      </c>
      <c r="P75" s="64">
        <f>(O75-O76)/O76</f>
        <v>8.7139765972068961E-2</v>
      </c>
      <c r="Q75" s="12">
        <f>O75/$O$82</f>
        <v>7.2839753616863734E-2</v>
      </c>
      <c r="R75" s="13">
        <f>O75-O76</f>
        <v>478.01999999999953</v>
      </c>
      <c r="S75" s="14"/>
      <c r="T75" s="2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2" s="17" customFormat="1" ht="16.5" thickBot="1" x14ac:dyDescent="0.3">
      <c r="A76" s="30" t="s">
        <v>16</v>
      </c>
      <c r="B76" s="26"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148">
        <v>0</v>
      </c>
      <c r="K76" s="26">
        <v>0</v>
      </c>
      <c r="L76" s="26">
        <v>0</v>
      </c>
      <c r="M76" s="26">
        <v>0</v>
      </c>
      <c r="N76" s="26">
        <v>5485.67</v>
      </c>
      <c r="O76" s="147">
        <f t="shared" si="6"/>
        <v>5485.67</v>
      </c>
      <c r="P76" s="129"/>
      <c r="Q76" s="130"/>
      <c r="R76" s="13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6"/>
    </row>
    <row r="77" spans="1:112" s="2" customFormat="1" ht="16.5" thickBot="1" x14ac:dyDescent="0.3">
      <c r="A77" s="23" t="s">
        <v>39</v>
      </c>
      <c r="B77" s="19">
        <v>0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v>0</v>
      </c>
      <c r="I77" s="19">
        <v>0</v>
      </c>
      <c r="J77" s="10">
        <v>0</v>
      </c>
      <c r="K77" s="19">
        <v>0</v>
      </c>
      <c r="L77" s="19">
        <v>0</v>
      </c>
      <c r="M77" s="19">
        <v>0</v>
      </c>
      <c r="N77" s="19">
        <v>561.57000000000005</v>
      </c>
      <c r="O77" s="10">
        <f t="shared" si="6"/>
        <v>561.57000000000005</v>
      </c>
      <c r="P77" s="20">
        <f>(O77-O78)/O78</f>
        <v>-3.6372023703913178E-3</v>
      </c>
      <c r="Q77" s="21">
        <f>O77/$O$82</f>
        <v>6.8589447873082226E-3</v>
      </c>
      <c r="R77" s="13">
        <f>O77-O78</f>
        <v>-2.0499999999999545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>
        <v>0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143">
        <v>0</v>
      </c>
      <c r="K78" s="26">
        <v>0</v>
      </c>
      <c r="L78" s="26">
        <v>0</v>
      </c>
      <c r="M78" s="26">
        <v>0</v>
      </c>
      <c r="N78" s="26">
        <v>563.62</v>
      </c>
      <c r="O78" s="147">
        <f t="shared" si="6"/>
        <v>563.62</v>
      </c>
      <c r="P78" s="129"/>
      <c r="Q78" s="130"/>
      <c r="R78" s="13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ht="16.5" thickBot="1" x14ac:dyDescent="0.3">
      <c r="A79" s="75" t="s">
        <v>41</v>
      </c>
      <c r="B79" s="76">
        <f t="shared" ref="B79:O80" si="7">SUM(B75,B77)</f>
        <v>0</v>
      </c>
      <c r="C79" s="76">
        <f t="shared" si="7"/>
        <v>0</v>
      </c>
      <c r="D79" s="76">
        <f t="shared" si="7"/>
        <v>0</v>
      </c>
      <c r="E79" s="76">
        <f t="shared" si="7"/>
        <v>0</v>
      </c>
      <c r="F79" s="76">
        <f t="shared" si="7"/>
        <v>0</v>
      </c>
      <c r="G79" s="76">
        <f t="shared" si="7"/>
        <v>0</v>
      </c>
      <c r="H79" s="76">
        <f t="shared" si="7"/>
        <v>0</v>
      </c>
      <c r="I79" s="76">
        <f t="shared" si="7"/>
        <v>0</v>
      </c>
      <c r="J79" s="76">
        <f>SUM(J75,J77)</f>
        <v>0</v>
      </c>
      <c r="K79" s="76">
        <f t="shared" si="7"/>
        <v>0</v>
      </c>
      <c r="L79" s="76">
        <f t="shared" si="7"/>
        <v>0</v>
      </c>
      <c r="M79" s="76">
        <f t="shared" si="7"/>
        <v>0</v>
      </c>
      <c r="N79" s="76">
        <f>SUM(N75,N77)</f>
        <v>6525.2599999999993</v>
      </c>
      <c r="O79" s="76">
        <f t="shared" si="7"/>
        <v>6525.2599999999993</v>
      </c>
      <c r="P79" s="60">
        <f>(O79-O80)/O80</f>
        <v>7.8681961023524968E-2</v>
      </c>
      <c r="Q79" s="61">
        <f>O79/$O$82</f>
        <v>7.9698698404171958E-2</v>
      </c>
      <c r="R79" s="49">
        <f>O79-O80</f>
        <v>475.96999999999935</v>
      </c>
      <c r="S79" s="14"/>
    </row>
    <row r="80" spans="1:112" ht="15.75" thickBot="1" x14ac:dyDescent="0.3">
      <c r="A80" s="50" t="s">
        <v>26</v>
      </c>
      <c r="B80" s="83">
        <f t="shared" si="7"/>
        <v>0</v>
      </c>
      <c r="C80" s="83">
        <f t="shared" si="7"/>
        <v>0</v>
      </c>
      <c r="D80" s="83">
        <f t="shared" si="7"/>
        <v>0</v>
      </c>
      <c r="E80" s="83">
        <f t="shared" si="7"/>
        <v>0</v>
      </c>
      <c r="F80" s="83">
        <f t="shared" si="7"/>
        <v>0</v>
      </c>
      <c r="G80" s="83">
        <f t="shared" si="7"/>
        <v>0</v>
      </c>
      <c r="H80" s="83">
        <f t="shared" si="7"/>
        <v>0</v>
      </c>
      <c r="I80" s="83">
        <f t="shared" si="7"/>
        <v>0</v>
      </c>
      <c r="J80" s="83">
        <f>SUM(J76,J78)</f>
        <v>0</v>
      </c>
      <c r="K80" s="83">
        <f t="shared" si="7"/>
        <v>0</v>
      </c>
      <c r="L80" s="83">
        <f t="shared" si="7"/>
        <v>0</v>
      </c>
      <c r="M80" s="83">
        <f t="shared" si="7"/>
        <v>0</v>
      </c>
      <c r="N80" s="83">
        <f>SUM(N76,N78)</f>
        <v>6049.29</v>
      </c>
      <c r="O80" s="83">
        <f>B80+C80+F80+G80+J80+K80+L80+M80+N80</f>
        <v>6049.29</v>
      </c>
      <c r="P80" s="84"/>
      <c r="Q80" s="85"/>
      <c r="R80" s="67"/>
      <c r="S80" s="14"/>
    </row>
    <row r="81" spans="1:197" ht="16.5" thickBot="1" x14ac:dyDescent="0.3">
      <c r="A81" s="58" t="s">
        <v>27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42">
        <f>(N79-N80)/N80</f>
        <v>7.8681961023524968E-2</v>
      </c>
      <c r="O81" s="82">
        <f>(O79-O80)/O80</f>
        <v>7.8681961023524968E-2</v>
      </c>
      <c r="P81" s="60"/>
      <c r="Q81" s="61"/>
      <c r="R81" s="49"/>
      <c r="S81" s="14"/>
    </row>
    <row r="82" spans="1:197" ht="16.5" thickBot="1" x14ac:dyDescent="0.3">
      <c r="A82" s="86" t="s">
        <v>42</v>
      </c>
      <c r="B82" s="87">
        <f>SUM(B55,B71,B79)</f>
        <v>5903.3</v>
      </c>
      <c r="C82" s="87">
        <f t="shared" ref="C82:N82" si="8">SUM(C55,C71,C79)</f>
        <v>1630.9699999999996</v>
      </c>
      <c r="D82" s="87">
        <f t="shared" si="8"/>
        <v>1313.56</v>
      </c>
      <c r="E82" s="87">
        <f t="shared" si="8"/>
        <v>317.41000000000003</v>
      </c>
      <c r="F82" s="87">
        <f t="shared" si="8"/>
        <v>1191.5699999999997</v>
      </c>
      <c r="G82" s="87">
        <f t="shared" si="8"/>
        <v>29871.58</v>
      </c>
      <c r="H82" s="87">
        <f t="shared" si="8"/>
        <v>12787.69</v>
      </c>
      <c r="I82" s="87">
        <f t="shared" si="8"/>
        <v>17083.890000000003</v>
      </c>
      <c r="J82" s="87">
        <f t="shared" si="8"/>
        <v>21030.2</v>
      </c>
      <c r="K82" s="87">
        <f t="shared" si="8"/>
        <v>261.89</v>
      </c>
      <c r="L82" s="87">
        <f t="shared" si="8"/>
        <v>1312.4899999999998</v>
      </c>
      <c r="M82" s="87">
        <f t="shared" si="8"/>
        <v>2622.4000000000005</v>
      </c>
      <c r="N82" s="87">
        <f t="shared" si="8"/>
        <v>18049.710000000003</v>
      </c>
      <c r="O82" s="87">
        <f>SUM(O55,O71,O79)</f>
        <v>81874.11</v>
      </c>
      <c r="P82" s="60">
        <f>(O82-O83)/O83</f>
        <v>0.12851277972776168</v>
      </c>
      <c r="Q82" s="61">
        <f>O82/$O$82</f>
        <v>1</v>
      </c>
      <c r="R82" s="49">
        <f>O82-O83</f>
        <v>9323.6599999999889</v>
      </c>
      <c r="S82" s="14"/>
    </row>
    <row r="83" spans="1:197" ht="15.75" x14ac:dyDescent="0.25">
      <c r="A83" s="88" t="s">
        <v>26</v>
      </c>
      <c r="B83" s="89">
        <f>SUM(B56,B72,B80)</f>
        <v>5514.82</v>
      </c>
      <c r="C83" s="89">
        <f t="shared" ref="C83:O83" si="9">SUM(C56,C72,C80)</f>
        <v>1510.39</v>
      </c>
      <c r="D83" s="89">
        <f t="shared" si="9"/>
        <v>1206.97</v>
      </c>
      <c r="E83" s="89">
        <f t="shared" si="9"/>
        <v>303.42</v>
      </c>
      <c r="F83" s="89">
        <f t="shared" si="9"/>
        <v>1123.2199999999998</v>
      </c>
      <c r="G83" s="89">
        <f t="shared" si="9"/>
        <v>28050.919999999995</v>
      </c>
      <c r="H83" s="89">
        <f t="shared" si="9"/>
        <v>12882.730000000001</v>
      </c>
      <c r="I83" s="89">
        <f t="shared" si="9"/>
        <v>15168.189999999997</v>
      </c>
      <c r="J83" s="89">
        <f t="shared" si="9"/>
        <v>17513.5</v>
      </c>
      <c r="K83" s="89">
        <f t="shared" si="9"/>
        <v>219.99000000000004</v>
      </c>
      <c r="L83" s="89">
        <f t="shared" si="9"/>
        <v>1159.0999999999999</v>
      </c>
      <c r="M83" s="89">
        <f t="shared" si="9"/>
        <v>2043.5800000000002</v>
      </c>
      <c r="N83" s="89">
        <f t="shared" si="9"/>
        <v>15414.929999999997</v>
      </c>
      <c r="O83" s="89">
        <f t="shared" si="9"/>
        <v>72550.450000000012</v>
      </c>
      <c r="P83" s="90"/>
      <c r="Q83" s="91"/>
      <c r="R83" s="92"/>
      <c r="S83" s="14"/>
    </row>
    <row r="84" spans="1:197" ht="15.75" x14ac:dyDescent="0.25">
      <c r="A84" s="93" t="s">
        <v>27</v>
      </c>
      <c r="B84" s="94">
        <f t="shared" ref="B84:N84" si="10">(B82-B83)/B83</f>
        <v>7.0442915634599229E-2</v>
      </c>
      <c r="C84" s="94">
        <f t="shared" si="10"/>
        <v>7.9833685339547711E-2</v>
      </c>
      <c r="D84" s="94">
        <f t="shared" si="10"/>
        <v>8.831205415213296E-2</v>
      </c>
      <c r="E84" s="94">
        <f t="shared" si="10"/>
        <v>4.6107705490738934E-2</v>
      </c>
      <c r="F84" s="94">
        <f t="shared" si="10"/>
        <v>6.085183668381966E-2</v>
      </c>
      <c r="G84" s="94">
        <f t="shared" si="10"/>
        <v>6.4905536075109391E-2</v>
      </c>
      <c r="H84" s="94">
        <f t="shared" si="10"/>
        <v>-7.3773183168475056E-3</v>
      </c>
      <c r="I84" s="94">
        <f t="shared" si="10"/>
        <v>0.12629720487414825</v>
      </c>
      <c r="J84" s="94">
        <f t="shared" si="10"/>
        <v>0.20079938333285755</v>
      </c>
      <c r="K84" s="94">
        <f t="shared" si="10"/>
        <v>0.19046320287285759</v>
      </c>
      <c r="L84" s="94">
        <f t="shared" si="10"/>
        <v>0.13233543266327313</v>
      </c>
      <c r="M84" s="94">
        <f t="shared" si="10"/>
        <v>0.28323823877704829</v>
      </c>
      <c r="N84" s="94">
        <f t="shared" si="10"/>
        <v>0.17092390299534327</v>
      </c>
      <c r="O84" s="95">
        <f>(O82-O83)/O83</f>
        <v>0.12851277972776168</v>
      </c>
      <c r="P84" s="96"/>
      <c r="Q84" s="97"/>
      <c r="R84" s="96"/>
      <c r="S84" s="14"/>
    </row>
    <row r="85" spans="1:197" s="1" customFormat="1" ht="15.75" x14ac:dyDescent="0.25">
      <c r="A85" s="98" t="s">
        <v>43</v>
      </c>
      <c r="B85" s="94">
        <f t="shared" ref="B85:O85" si="11">B82/$O$82</f>
        <v>7.2102157812768894E-2</v>
      </c>
      <c r="C85" s="94">
        <f t="shared" si="11"/>
        <v>1.9920460814780151E-2</v>
      </c>
      <c r="D85" s="94">
        <f t="shared" si="11"/>
        <v>1.6043655314237917E-2</v>
      </c>
      <c r="E85" s="94">
        <f t="shared" si="11"/>
        <v>3.8768055005422354E-3</v>
      </c>
      <c r="F85" s="94">
        <f t="shared" si="11"/>
        <v>1.4553684919445227E-2</v>
      </c>
      <c r="G85" s="94">
        <f t="shared" si="11"/>
        <v>0.36484769116879562</v>
      </c>
      <c r="H85" s="94">
        <f t="shared" si="11"/>
        <v>0.15618722450845574</v>
      </c>
      <c r="I85" s="94">
        <f t="shared" si="11"/>
        <v>0.20866046666033991</v>
      </c>
      <c r="J85" s="94">
        <f t="shared" si="11"/>
        <v>0.25686019670931387</v>
      </c>
      <c r="K85" s="94">
        <f t="shared" si="11"/>
        <v>3.1986912590561286E-3</v>
      </c>
      <c r="L85" s="94">
        <f t="shared" si="11"/>
        <v>1.6030586469886511E-2</v>
      </c>
      <c r="M85" s="94">
        <f t="shared" si="11"/>
        <v>3.2029661146850949E-2</v>
      </c>
      <c r="N85" s="94">
        <f t="shared" si="11"/>
        <v>0.22045686969910272</v>
      </c>
      <c r="O85" s="94">
        <f t="shared" si="11"/>
        <v>1</v>
      </c>
      <c r="P85" s="96"/>
      <c r="Q85" s="97"/>
      <c r="R85" s="96"/>
      <c r="S85" s="14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s="1" customFormat="1" ht="15.75" x14ac:dyDescent="0.25">
      <c r="A86" s="99" t="s">
        <v>44</v>
      </c>
      <c r="B86" s="100">
        <f t="shared" ref="B86:N86" si="12">B83/$O$83</f>
        <v>7.6013587786154302E-2</v>
      </c>
      <c r="C86" s="100">
        <f t="shared" si="12"/>
        <v>2.0818478727561301E-2</v>
      </c>
      <c r="D86" s="100">
        <f t="shared" si="12"/>
        <v>1.6636285508911382E-2</v>
      </c>
      <c r="E86" s="100">
        <f t="shared" si="12"/>
        <v>4.1821932186499183E-3</v>
      </c>
      <c r="F86" s="100">
        <f t="shared" si="12"/>
        <v>1.548191637681089E-2</v>
      </c>
      <c r="G86" s="100">
        <f t="shared" si="12"/>
        <v>0.38664019313457038</v>
      </c>
      <c r="H86" s="100">
        <f t="shared" si="12"/>
        <v>0.17756926387086502</v>
      </c>
      <c r="I86" s="100">
        <f t="shared" si="12"/>
        <v>0.20907092926370538</v>
      </c>
      <c r="J86" s="100">
        <f t="shared" si="12"/>
        <v>0.24139753785124693</v>
      </c>
      <c r="K86" s="100">
        <f t="shared" si="12"/>
        <v>3.0322348103974544E-3</v>
      </c>
      <c r="L86" s="100">
        <f t="shared" si="12"/>
        <v>1.5976468788270779E-2</v>
      </c>
      <c r="M86" s="100">
        <f t="shared" si="12"/>
        <v>2.8167709504213961E-2</v>
      </c>
      <c r="N86" s="100">
        <f t="shared" si="12"/>
        <v>0.21247187302077375</v>
      </c>
      <c r="O86" s="101">
        <f>B86+C86+F86+G86+J86+L86+K86+M86+N86</f>
        <v>0.99999999999999978</v>
      </c>
      <c r="P86" s="92"/>
      <c r="Q86" s="102"/>
      <c r="R86" s="92"/>
      <c r="S86" s="14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s="1" customFormat="1" ht="15.75" x14ac:dyDescent="0.2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105"/>
      <c r="R87" s="10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8.75" x14ac:dyDescent="0.3">
      <c r="A88" s="106" t="s">
        <v>45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</row>
    <row r="89" spans="1:197" s="225" customFormat="1" x14ac:dyDescent="0.25">
      <c r="A89" s="225" t="s">
        <v>67</v>
      </c>
    </row>
    <row r="90" spans="1:197" s="225" customFormat="1" x14ac:dyDescent="0.25">
      <c r="A90" s="225" t="s">
        <v>68</v>
      </c>
    </row>
    <row r="91" spans="1:197" s="1" customFormat="1" x14ac:dyDescent="0.25">
      <c r="A91" s="335" t="s">
        <v>73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/>
      <c r="Q91"/>
      <c r="R91" s="108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</row>
    <row r="92" spans="1:197" s="1" customFormat="1" x14ac:dyDescent="0.25">
      <c r="A92" s="335" t="s">
        <v>75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/>
      <c r="Q92"/>
      <c r="R92" s="108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s="1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/>
      <c r="Q93"/>
      <c r="R93" s="108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/>
      <c r="Q94"/>
      <c r="R94" s="108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/>
      <c r="Q95"/>
      <c r="R95" s="108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/>
      <c r="Q96"/>
      <c r="R96" s="10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/>
      <c r="Q97"/>
      <c r="R97" s="10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/>
      <c r="Q98"/>
      <c r="R98" s="108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/>
      <c r="Q99"/>
      <c r="R99" s="108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/>
      <c r="Q100"/>
      <c r="R100" s="108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/>
      <c r="Q101"/>
      <c r="R101" s="108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/>
      <c r="Q102"/>
      <c r="R102" s="108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/>
      <c r="Q103"/>
      <c r="R103" s="108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/>
      <c r="Q104"/>
      <c r="R104" s="108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/>
      <c r="Q105"/>
      <c r="R105" s="108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/>
      <c r="Q106"/>
      <c r="R106" s="108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/>
      <c r="Q107"/>
      <c r="R107" s="108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/>
      <c r="Q108"/>
      <c r="R108" s="108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/>
      <c r="Q109"/>
      <c r="R109" s="108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/>
      <c r="Q110"/>
      <c r="R110" s="108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/>
      <c r="Q111"/>
      <c r="R111" s="108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/>
      <c r="Q112"/>
      <c r="R112" s="108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/>
      <c r="Q113"/>
      <c r="R113" s="108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/>
      <c r="Q114"/>
      <c r="R114" s="108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/>
      <c r="Q115"/>
      <c r="R115" s="108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/>
      <c r="Q116"/>
      <c r="R116" s="108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/>
      <c r="Q117"/>
      <c r="R117" s="108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/>
      <c r="Q118"/>
      <c r="R118" s="108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/>
      <c r="Q119"/>
      <c r="R119" s="108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/>
      <c r="Q120"/>
      <c r="R120" s="108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/>
      <c r="Q121"/>
      <c r="R121" s="108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/>
      <c r="Q122"/>
      <c r="R122" s="108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/>
      <c r="Q123"/>
      <c r="R123" s="108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/>
      <c r="Q124"/>
      <c r="R124" s="108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/>
      <c r="Q125"/>
      <c r="R125" s="108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/>
      <c r="Q126"/>
      <c r="R126" s="108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/>
      <c r="Q127"/>
      <c r="R127" s="108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/>
      <c r="Q128"/>
      <c r="R128" s="108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/>
      <c r="Q129"/>
      <c r="R129" s="108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/>
      <c r="Q130"/>
      <c r="R130" s="108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/>
      <c r="Q131"/>
      <c r="R131" s="108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/>
      <c r="Q132"/>
      <c r="R132" s="108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/>
      <c r="Q133"/>
      <c r="R133" s="108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/>
      <c r="Q134"/>
      <c r="R134" s="108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/>
      <c r="Q135"/>
      <c r="R135" s="108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/>
      <c r="Q136"/>
      <c r="R136" s="108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/>
      <c r="Q137"/>
      <c r="R137" s="108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/>
      <c r="Q138"/>
      <c r="R138" s="108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/>
      <c r="Q139"/>
      <c r="R139" s="108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/>
      <c r="Q140"/>
      <c r="R140" s="108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/>
      <c r="Q141"/>
      <c r="R141" s="108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/>
      <c r="Q142"/>
      <c r="R142" s="108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/>
      <c r="Q143"/>
      <c r="R143" s="108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/>
      <c r="Q144"/>
      <c r="R144" s="108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/>
      <c r="Q145"/>
      <c r="R145" s="108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/>
      <c r="Q146"/>
      <c r="R146" s="108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/>
      <c r="Q147"/>
      <c r="R147" s="108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/>
      <c r="Q148"/>
      <c r="R148" s="108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/>
      <c r="Q149"/>
      <c r="R149" s="108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/>
      <c r="Q150"/>
      <c r="R150" s="108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/>
      <c r="Q151"/>
      <c r="R151" s="108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/>
      <c r="Q152"/>
      <c r="R152" s="108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/>
      <c r="Q153"/>
      <c r="R153" s="108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/>
      <c r="Q154"/>
      <c r="R154" s="108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/>
      <c r="Q155"/>
      <c r="R155" s="108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/>
      <c r="Q156"/>
      <c r="R156" s="108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/>
      <c r="Q157"/>
      <c r="R157" s="108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/>
      <c r="Q158"/>
      <c r="R158" s="10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/>
      <c r="Q159"/>
      <c r="R159" s="108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/>
      <c r="Q160"/>
      <c r="R160" s="108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/>
      <c r="Q161"/>
      <c r="R161" s="108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/>
      <c r="Q162"/>
      <c r="R162" s="108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/>
      <c r="Q163"/>
      <c r="R163" s="108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/>
      <c r="Q164"/>
      <c r="R164" s="108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/>
      <c r="Q165"/>
      <c r="R165" s="108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/>
      <c r="Q166"/>
      <c r="R166" s="108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/>
      <c r="Q167"/>
      <c r="R167" s="108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/>
      <c r="Q168"/>
      <c r="R168" s="108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/>
      <c r="Q169"/>
      <c r="R169" s="108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/>
      <c r="Q170"/>
      <c r="R170" s="108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/>
      <c r="Q171"/>
      <c r="R171" s="108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/>
      <c r="Q172"/>
      <c r="R172" s="108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/>
      <c r="Q173"/>
      <c r="R173" s="108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/>
      <c r="Q174"/>
      <c r="R174" s="108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/>
      <c r="Q175"/>
      <c r="R175" s="108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/>
      <c r="Q176"/>
      <c r="R176" s="108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/>
      <c r="Q177"/>
      <c r="R177" s="108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/>
      <c r="Q178"/>
      <c r="R178" s="108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/>
      <c r="Q179"/>
      <c r="R179" s="108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/>
      <c r="Q180"/>
      <c r="R180" s="108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/>
      <c r="Q181"/>
      <c r="R181" s="108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/>
      <c r="Q182"/>
      <c r="R182" s="108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/>
      <c r="Q183"/>
      <c r="R183" s="108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/>
      <c r="Q184"/>
      <c r="R184" s="108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/>
      <c r="Q185"/>
      <c r="R185" s="108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/>
      <c r="Q186"/>
      <c r="R186" s="108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/>
      <c r="Q187"/>
      <c r="R187" s="108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/>
      <c r="Q188"/>
      <c r="R188" s="108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/>
      <c r="Q189"/>
      <c r="R189" s="108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/>
      <c r="Q190"/>
      <c r="R190" s="108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/>
      <c r="Q191"/>
      <c r="R191" s="108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/>
      <c r="Q192"/>
      <c r="R192" s="108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/>
      <c r="Q193"/>
      <c r="R193" s="108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/>
      <c r="Q194"/>
      <c r="R194" s="108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/>
      <c r="Q195"/>
      <c r="R195" s="108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/>
      <c r="Q196"/>
      <c r="R196" s="108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/>
      <c r="Q197"/>
      <c r="R197" s="108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/>
      <c r="Q198"/>
      <c r="R198" s="108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/>
      <c r="Q199"/>
      <c r="R199" s="108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/>
      <c r="Q200"/>
      <c r="R200" s="108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/>
      <c r="Q201"/>
      <c r="R201" s="108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/>
      <c r="Q202"/>
      <c r="R202" s="108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/>
      <c r="Q203"/>
      <c r="R203" s="108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/>
      <c r="Q204"/>
      <c r="R204" s="108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/>
      <c r="Q205"/>
      <c r="R205" s="108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/>
      <c r="Q206"/>
      <c r="R206" s="108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/>
      <c r="Q207"/>
      <c r="R207" s="108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/>
      <c r="Q208"/>
      <c r="R208" s="108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/>
      <c r="Q209"/>
      <c r="R209" s="108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/>
      <c r="Q210"/>
      <c r="R210" s="108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/>
      <c r="Q211"/>
      <c r="R211" s="108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/>
      <c r="Q212"/>
      <c r="R212" s="108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/>
      <c r="Q213"/>
      <c r="R213" s="108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/>
      <c r="Q214"/>
      <c r="R214" s="108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/>
      <c r="Q215"/>
      <c r="R215" s="108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/>
      <c r="Q216"/>
      <c r="R216" s="108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/>
      <c r="Q217"/>
      <c r="R217" s="108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/>
      <c r="Q218"/>
      <c r="R218" s="108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/>
      <c r="Q219"/>
      <c r="R219" s="108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/>
      <c r="Q220"/>
      <c r="R220" s="108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/>
      <c r="Q221"/>
      <c r="R221" s="108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/>
      <c r="Q222"/>
      <c r="R222" s="108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/>
      <c r="Q223"/>
      <c r="R223" s="108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/>
      <c r="Q224"/>
      <c r="R224" s="108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/>
      <c r="Q225"/>
      <c r="R225" s="108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/>
      <c r="Q226"/>
      <c r="R226" s="108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/>
      <c r="Q227"/>
      <c r="R227" s="108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/>
      <c r="Q228"/>
      <c r="R228" s="108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/>
      <c r="Q229"/>
      <c r="R229" s="108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/>
      <c r="Q230"/>
      <c r="R230" s="108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/>
      <c r="Q231"/>
      <c r="R231" s="108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/>
      <c r="Q232"/>
      <c r="R232" s="108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/>
      <c r="Q233"/>
      <c r="R233" s="108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/>
      <c r="Q234"/>
      <c r="R234" s="108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/>
      <c r="Q235"/>
      <c r="R235" s="108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/>
      <c r="Q236"/>
      <c r="R236" s="108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/>
      <c r="Q237"/>
      <c r="R237" s="108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/>
      <c r="Q238"/>
      <c r="R238" s="108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/>
      <c r="Q239"/>
      <c r="R239" s="108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/>
      <c r="Q240"/>
      <c r="R240" s="108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/>
      <c r="Q241"/>
      <c r="R241" s="108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/>
      <c r="Q242"/>
      <c r="R242" s="108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/>
      <c r="Q243"/>
      <c r="R243" s="108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/>
      <c r="Q244"/>
      <c r="R244" s="108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/>
      <c r="Q245"/>
      <c r="R245" s="108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/>
      <c r="Q246"/>
      <c r="R246" s="108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/>
      <c r="Q247"/>
      <c r="R247" s="108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/>
      <c r="Q248"/>
      <c r="R248" s="108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/>
      <c r="Q249"/>
      <c r="R249" s="108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/>
      <c r="Q250"/>
      <c r="R250" s="108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/>
      <c r="Q251"/>
      <c r="R251" s="108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/>
      <c r="Q252"/>
      <c r="R252" s="108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/>
      <c r="Q253"/>
      <c r="R253" s="108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/>
      <c r="Q254"/>
      <c r="R254" s="108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/>
      <c r="Q255"/>
      <c r="R255" s="108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/>
      <c r="Q256"/>
      <c r="R256" s="108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/>
      <c r="Q257"/>
      <c r="R257" s="108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/>
      <c r="Q258"/>
      <c r="R258" s="108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/>
      <c r="Q259"/>
      <c r="R259" s="108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/>
      <c r="Q260"/>
      <c r="R260" s="108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/>
      <c r="Q261"/>
      <c r="R261" s="108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/>
      <c r="Q262"/>
      <c r="R262" s="108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/>
      <c r="Q263"/>
      <c r="R263" s="108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/>
      <c r="Q264"/>
      <c r="R264" s="108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/>
      <c r="Q265"/>
      <c r="R265" s="108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/>
      <c r="Q266"/>
      <c r="R266" s="108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/>
      <c r="Q267"/>
      <c r="R267" s="108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/>
      <c r="Q268"/>
      <c r="R268" s="108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/>
      <c r="Q269"/>
      <c r="R269" s="108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/>
      <c r="Q270"/>
      <c r="R270" s="108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/>
      <c r="Q271"/>
      <c r="R271" s="108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/>
      <c r="Q272"/>
      <c r="R272" s="108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/>
      <c r="Q273"/>
      <c r="R273" s="108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/>
      <c r="Q274"/>
      <c r="R274" s="108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/>
      <c r="Q275"/>
      <c r="R275" s="108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/>
      <c r="Q276"/>
      <c r="R276" s="108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/>
      <c r="Q277"/>
      <c r="R277" s="108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/>
      <c r="Q278"/>
      <c r="R278" s="108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/>
      <c r="Q279"/>
      <c r="R279" s="108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/>
      <c r="Q280"/>
      <c r="R280" s="108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/>
      <c r="Q281"/>
      <c r="R281" s="108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/>
      <c r="Q282"/>
      <c r="R282" s="108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/>
      <c r="Q283"/>
      <c r="R283" s="108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/>
      <c r="Q284"/>
      <c r="R284" s="108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/>
      <c r="Q285"/>
      <c r="R285" s="108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/>
      <c r="Q286"/>
      <c r="R286" s="108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/>
      <c r="Q287"/>
      <c r="R287" s="108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/>
      <c r="Q288"/>
      <c r="R288" s="108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/>
      <c r="Q289"/>
      <c r="R289" s="108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/>
      <c r="Q290"/>
      <c r="R290" s="108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/>
      <c r="Q291"/>
      <c r="R291" s="108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/>
      <c r="Q292"/>
      <c r="R292" s="108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/>
      <c r="Q293"/>
      <c r="R293" s="108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/>
      <c r="Q294"/>
      <c r="R294" s="108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/>
      <c r="Q295"/>
      <c r="R295" s="108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/>
      <c r="Q296"/>
      <c r="R296" s="108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/>
      <c r="Q297"/>
      <c r="R297" s="108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/>
      <c r="Q298"/>
      <c r="R298" s="108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/>
      <c r="Q299"/>
      <c r="R299" s="108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/>
      <c r="Q300"/>
      <c r="R300" s="108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/>
      <c r="Q301"/>
      <c r="R301" s="108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/>
      <c r="Q302"/>
      <c r="R302" s="108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/>
      <c r="Q303"/>
      <c r="R303" s="108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/>
      <c r="Q304"/>
      <c r="R304" s="108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/>
      <c r="Q305"/>
      <c r="R305" s="108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/>
      <c r="Q306"/>
      <c r="R306" s="108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/>
      <c r="Q307"/>
      <c r="R307" s="108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/>
      <c r="Q308"/>
      <c r="R308" s="108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/>
      <c r="Q309"/>
      <c r="R309" s="108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/>
      <c r="Q310"/>
      <c r="R310" s="108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/>
      <c r="Q311"/>
      <c r="R311" s="108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/>
      <c r="Q312"/>
      <c r="R312" s="108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/>
      <c r="Q313"/>
      <c r="R313" s="108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/>
      <c r="Q314"/>
      <c r="R314" s="108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/>
      <c r="Q315"/>
      <c r="R315" s="108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/>
      <c r="Q316"/>
      <c r="R316" s="108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/>
      <c r="Q317"/>
      <c r="R317" s="108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/>
      <c r="Q318"/>
      <c r="R318" s="108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/>
      <c r="Q319"/>
      <c r="R319" s="108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/>
      <c r="Q320"/>
      <c r="R320" s="108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/>
      <c r="Q321"/>
      <c r="R321" s="108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/>
      <c r="Q322"/>
      <c r="R322" s="108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/>
      <c r="Q323"/>
      <c r="R323" s="108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/>
      <c r="Q324"/>
      <c r="R324" s="108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/>
      <c r="Q325"/>
      <c r="R325" s="108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/>
      <c r="Q326"/>
      <c r="R326" s="108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/>
      <c r="Q327"/>
      <c r="R327" s="108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/>
      <c r="Q328"/>
      <c r="R328" s="108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/>
      <c r="Q329"/>
      <c r="R329" s="108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/>
      <c r="Q330"/>
      <c r="R330" s="108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/>
      <c r="Q331"/>
      <c r="R331" s="108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/>
      <c r="Q332"/>
      <c r="R332" s="108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/>
      <c r="Q333"/>
      <c r="R333" s="108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/>
      <c r="Q334"/>
      <c r="R334" s="108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/>
      <c r="Q335"/>
      <c r="R335" s="108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/>
      <c r="Q336"/>
      <c r="R336" s="108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/>
      <c r="Q337"/>
      <c r="R337" s="108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/>
      <c r="Q338"/>
      <c r="R338" s="108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/>
      <c r="Q339"/>
      <c r="R339" s="108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/>
      <c r="Q340"/>
      <c r="R340" s="108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/>
      <c r="Q341"/>
      <c r="R341" s="108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/>
      <c r="Q342"/>
      <c r="R342" s="108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/>
      <c r="Q343"/>
      <c r="R343" s="108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/>
      <c r="Q344"/>
      <c r="R344" s="108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/>
      <c r="Q345"/>
      <c r="R345" s="108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/>
      <c r="Q346"/>
      <c r="R346" s="108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/>
      <c r="Q347"/>
      <c r="R347" s="108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/>
      <c r="Q348"/>
      <c r="R348" s="108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/>
      <c r="Q349"/>
      <c r="R349" s="108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/>
      <c r="Q350"/>
      <c r="R350" s="108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/>
      <c r="Q351"/>
      <c r="R351" s="108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/>
      <c r="Q352"/>
      <c r="R352" s="108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/>
      <c r="Q353"/>
      <c r="R353" s="108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/>
      <c r="Q354"/>
      <c r="R354" s="108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/>
      <c r="Q355"/>
      <c r="R355" s="108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/>
      <c r="Q356"/>
      <c r="R356" s="108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/>
      <c r="Q357"/>
      <c r="R357" s="108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/>
      <c r="Q358"/>
      <c r="R358" s="108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/>
      <c r="Q359"/>
      <c r="R359" s="108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/>
      <c r="Q360"/>
      <c r="R360" s="108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/>
      <c r="Q361"/>
      <c r="R361" s="108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/>
      <c r="Q362"/>
      <c r="R362" s="108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/>
      <c r="Q363"/>
      <c r="R363" s="108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/>
      <c r="Q364"/>
      <c r="R364" s="108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/>
      <c r="Q365"/>
      <c r="R365" s="108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/>
      <c r="Q366"/>
      <c r="R366" s="108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/>
      <c r="Q367"/>
      <c r="R367" s="108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/>
      <c r="Q368"/>
      <c r="R368" s="108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/>
      <c r="Q369"/>
      <c r="R369" s="108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/>
      <c r="Q370"/>
      <c r="R370" s="108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/>
      <c r="Q371"/>
      <c r="R371" s="108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/>
      <c r="Q372"/>
      <c r="R372" s="108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/>
      <c r="Q373"/>
      <c r="R373" s="108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/>
      <c r="Q374"/>
      <c r="R374" s="108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/>
      <c r="Q375"/>
      <c r="R375" s="108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/>
      <c r="Q376"/>
      <c r="R376" s="108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/>
      <c r="Q377"/>
      <c r="R377" s="108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/>
      <c r="Q378"/>
      <c r="R378" s="108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/>
      <c r="Q379"/>
      <c r="R379" s="108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/>
      <c r="Q380"/>
      <c r="R380" s="108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/>
      <c r="Q381"/>
      <c r="R381" s="108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/>
      <c r="Q382"/>
      <c r="R382" s="108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/>
      <c r="Q383"/>
      <c r="R383" s="108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/>
      <c r="Q384"/>
      <c r="R384" s="108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/>
      <c r="Q385"/>
      <c r="R385" s="108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/>
      <c r="Q386"/>
      <c r="R386" s="108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/>
      <c r="Q387"/>
      <c r="R387" s="108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/>
      <c r="Q388"/>
      <c r="R388" s="108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/>
      <c r="Q389"/>
      <c r="R389" s="108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/>
      <c r="Q390"/>
      <c r="R390" s="108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/>
      <c r="Q391"/>
      <c r="R391" s="108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/>
      <c r="Q392"/>
      <c r="R392" s="108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/>
      <c r="Q393"/>
      <c r="R393" s="108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/>
      <c r="Q394"/>
      <c r="R394" s="108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/>
      <c r="Q395"/>
      <c r="R395" s="108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/>
      <c r="Q396"/>
      <c r="R396" s="108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/>
      <c r="Q397"/>
      <c r="R397" s="108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/>
      <c r="Q398"/>
      <c r="R398" s="108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/>
      <c r="Q399"/>
      <c r="R399" s="108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/>
      <c r="Q400"/>
      <c r="R400" s="108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/>
      <c r="Q401"/>
      <c r="R401" s="108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/>
      <c r="Q402"/>
      <c r="R402" s="108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/>
      <c r="Q403"/>
      <c r="R403" s="108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/>
      <c r="Q404"/>
      <c r="R404" s="108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/>
      <c r="Q405"/>
      <c r="R405" s="108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/>
      <c r="Q406"/>
      <c r="R406" s="108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/>
      <c r="Q407"/>
      <c r="R407" s="108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/>
      <c r="Q408"/>
      <c r="R408" s="108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/>
      <c r="Q409"/>
      <c r="R409" s="108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/>
      <c r="Q410"/>
      <c r="R410" s="108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/>
      <c r="Q411"/>
      <c r="R411" s="108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/>
      <c r="Q412"/>
      <c r="R412" s="108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/>
      <c r="Q413"/>
      <c r="R413" s="108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/>
      <c r="Q414"/>
      <c r="R414" s="108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/>
      <c r="Q415"/>
      <c r="R415" s="108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/>
      <c r="Q416"/>
      <c r="R416" s="108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/>
      <c r="Q417"/>
      <c r="R417" s="108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/>
      <c r="Q418"/>
      <c r="R418" s="108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/>
      <c r="Q419"/>
      <c r="R419" s="108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/>
      <c r="Q420"/>
      <c r="R420" s="108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/>
      <c r="Q421"/>
      <c r="R421" s="108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/>
      <c r="Q422"/>
      <c r="R422" s="108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/>
      <c r="Q423"/>
      <c r="R423" s="108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/>
      <c r="Q424"/>
      <c r="R424" s="108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/>
      <c r="Q425"/>
      <c r="R425" s="108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/>
      <c r="Q426"/>
      <c r="R426" s="108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/>
      <c r="Q427"/>
      <c r="R427" s="108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/>
      <c r="Q428"/>
      <c r="R428" s="108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/>
      <c r="Q429"/>
      <c r="R429" s="108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/>
      <c r="Q430"/>
      <c r="R430" s="108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/>
      <c r="Q431"/>
      <c r="R431" s="108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/>
      <c r="Q432"/>
      <c r="R432" s="108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/>
      <c r="Q433"/>
      <c r="R433" s="108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/>
      <c r="Q434"/>
      <c r="R434" s="108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/>
      <c r="Q435"/>
      <c r="R435" s="108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/>
      <c r="Q436"/>
      <c r="R436" s="108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/>
      <c r="Q437"/>
      <c r="R437" s="108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/>
      <c r="Q438"/>
      <c r="R438" s="108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/>
      <c r="Q439"/>
      <c r="R439" s="108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/>
      <c r="Q440"/>
      <c r="R440" s="108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/>
      <c r="Q441"/>
      <c r="R441" s="108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/>
      <c r="Q442"/>
      <c r="R442" s="108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/>
      <c r="Q443"/>
      <c r="R443" s="108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/>
      <c r="Q444"/>
      <c r="R444" s="108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/>
      <c r="Q445"/>
      <c r="R445" s="108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/>
      <c r="Q446"/>
      <c r="R446" s="108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/>
      <c r="Q447"/>
      <c r="R447" s="108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/>
      <c r="Q448"/>
      <c r="R448" s="108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/>
      <c r="Q449"/>
      <c r="R449" s="108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/>
      <c r="Q450"/>
      <c r="R450" s="108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/>
      <c r="Q451"/>
      <c r="R451" s="108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/>
      <c r="Q452"/>
      <c r="R452" s="108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/>
      <c r="Q453"/>
      <c r="R453" s="108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/>
      <c r="Q454"/>
      <c r="R454" s="108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/>
      <c r="Q455"/>
      <c r="R455" s="108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/>
      <c r="Q456"/>
      <c r="R456" s="108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/>
      <c r="Q457"/>
      <c r="R457" s="108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/>
      <c r="Q458"/>
      <c r="R458" s="108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/>
      <c r="Q459"/>
      <c r="R459" s="108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/>
      <c r="Q460"/>
      <c r="R460" s="108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/>
      <c r="Q461"/>
      <c r="R461" s="108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/>
      <c r="Q462"/>
      <c r="R462" s="108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/>
      <c r="Q463"/>
      <c r="R463" s="108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/>
      <c r="Q464"/>
      <c r="R464" s="108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/>
      <c r="Q465"/>
      <c r="R465" s="108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/>
      <c r="Q466"/>
      <c r="R466" s="108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/>
      <c r="Q467"/>
      <c r="R467" s="108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/>
      <c r="Q468"/>
      <c r="R468" s="108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/>
      <c r="Q469"/>
      <c r="R469" s="108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/>
      <c r="Q470"/>
      <c r="R470" s="108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/>
      <c r="Q471"/>
      <c r="R471" s="108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/>
      <c r="Q472"/>
      <c r="R472" s="108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/>
      <c r="Q473"/>
      <c r="R473" s="108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/>
      <c r="Q474"/>
      <c r="R474" s="108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/>
      <c r="Q475"/>
      <c r="R475" s="108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/>
      <c r="Q476"/>
      <c r="R476" s="108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/>
      <c r="Q477"/>
      <c r="R477" s="108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/>
      <c r="Q478"/>
      <c r="R478" s="108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/>
      <c r="Q479"/>
      <c r="R479" s="108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/>
      <c r="Q480"/>
      <c r="R480" s="108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/>
      <c r="Q481"/>
      <c r="R481" s="108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/>
      <c r="Q482"/>
      <c r="R482" s="108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/>
      <c r="Q483"/>
      <c r="R483" s="108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/>
      <c r="Q484"/>
      <c r="R484" s="108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/>
      <c r="Q485"/>
      <c r="R485" s="108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/>
      <c r="Q486"/>
      <c r="R486" s="108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/>
      <c r="Q487"/>
      <c r="R487" s="108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/>
      <c r="Q488"/>
      <c r="R488" s="108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/>
      <c r="Q489"/>
      <c r="R489" s="108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/>
      <c r="Q490"/>
      <c r="R490" s="108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/>
      <c r="Q491"/>
      <c r="R491" s="108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/>
      <c r="Q492"/>
      <c r="R492" s="108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/>
      <c r="Q493"/>
      <c r="R493" s="108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/>
      <c r="Q494"/>
      <c r="R494" s="108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/>
      <c r="Q495"/>
      <c r="R495" s="108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/>
      <c r="Q496"/>
      <c r="R496" s="108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/>
      <c r="Q497"/>
      <c r="R497" s="108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/>
      <c r="Q498"/>
      <c r="R498" s="108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/>
      <c r="Q499"/>
      <c r="R499" s="108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/>
      <c r="Q500"/>
      <c r="R500" s="108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/>
      <c r="Q501"/>
      <c r="R501" s="108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/>
      <c r="Q502"/>
      <c r="R502" s="108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/>
      <c r="Q503"/>
      <c r="R503" s="108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/>
      <c r="Q504"/>
      <c r="R504" s="108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/>
      <c r="Q505"/>
      <c r="R505" s="108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/>
      <c r="Q506"/>
      <c r="R506" s="108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/>
      <c r="Q507"/>
      <c r="R507" s="108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/>
      <c r="Q508"/>
      <c r="R508" s="108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/>
      <c r="Q509"/>
      <c r="R509" s="108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/>
      <c r="Q510"/>
      <c r="R510" s="108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/>
      <c r="Q511"/>
      <c r="R511" s="108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/>
      <c r="Q512"/>
      <c r="R512" s="108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/>
      <c r="Q513"/>
      <c r="R513" s="108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/>
      <c r="Q514"/>
      <c r="R514" s="108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/>
      <c r="Q515"/>
      <c r="R515" s="108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/>
      <c r="Q516"/>
      <c r="R516" s="108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/>
      <c r="Q517"/>
      <c r="R517" s="108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/>
      <c r="Q518"/>
      <c r="R518" s="108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/>
      <c r="Q519"/>
      <c r="R519" s="108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/>
      <c r="Q520"/>
      <c r="R520" s="108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/>
      <c r="Q521"/>
      <c r="R521" s="108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/>
      <c r="Q522"/>
      <c r="R522" s="108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/>
      <c r="Q523"/>
      <c r="R523" s="108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/>
      <c r="Q524"/>
      <c r="R524" s="108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/>
      <c r="Q525"/>
      <c r="R525" s="108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/>
      <c r="Q526"/>
      <c r="R526" s="108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/>
      <c r="Q527"/>
      <c r="R527" s="108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/>
      <c r="Q528"/>
      <c r="R528" s="108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/>
      <c r="Q529"/>
      <c r="R529" s="108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/>
      <c r="Q530"/>
      <c r="R530" s="108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/>
      <c r="Q531"/>
      <c r="R531" s="108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/>
      <c r="Q532"/>
      <c r="R532" s="108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/>
      <c r="Q533"/>
      <c r="R533" s="108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/>
      <c r="Q534"/>
      <c r="R534" s="108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/>
      <c r="Q535"/>
      <c r="R535" s="108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/>
      <c r="Q536"/>
      <c r="R536" s="108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/>
      <c r="Q537"/>
      <c r="R537" s="108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/>
      <c r="Q538"/>
      <c r="R538" s="108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/>
      <c r="Q539"/>
      <c r="R539" s="108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/>
      <c r="Q540"/>
      <c r="R540" s="108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/>
      <c r="Q541"/>
      <c r="R541" s="108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/>
      <c r="Q542"/>
      <c r="R542" s="108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/>
      <c r="Q543"/>
      <c r="R543" s="108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/>
      <c r="Q544"/>
      <c r="R544" s="108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/>
      <c r="Q545"/>
      <c r="R545" s="108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/>
      <c r="Q546"/>
      <c r="R546" s="108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/>
      <c r="Q547"/>
      <c r="R547" s="108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/>
      <c r="Q548"/>
      <c r="R548" s="108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/>
      <c r="Q549"/>
      <c r="R549" s="108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/>
      <c r="Q550"/>
      <c r="R550" s="108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/>
      <c r="Q551"/>
      <c r="R551" s="108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/>
      <c r="Q552"/>
      <c r="R552" s="108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/>
      <c r="Q553"/>
      <c r="R553" s="108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/>
      <c r="Q554"/>
      <c r="R554" s="108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/>
      <c r="Q555"/>
      <c r="R555" s="108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/>
      <c r="Q556"/>
      <c r="R556" s="108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/>
      <c r="Q557"/>
      <c r="R557" s="108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/>
      <c r="Q558"/>
      <c r="R558" s="108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/>
      <c r="Q559"/>
      <c r="R559" s="108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/>
      <c r="Q560"/>
      <c r="R560" s="108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/>
      <c r="Q561"/>
      <c r="R561" s="108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/>
      <c r="Q562"/>
      <c r="R562" s="108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/>
      <c r="Q563"/>
      <c r="R563" s="108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/>
      <c r="Q564"/>
      <c r="R564" s="108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/>
      <c r="Q565"/>
      <c r="R565" s="108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/>
      <c r="Q566"/>
      <c r="R566" s="108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/>
      <c r="Q567"/>
      <c r="R567" s="108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/>
      <c r="Q568"/>
      <c r="R568" s="108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/>
      <c r="Q569"/>
      <c r="R569" s="108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/>
      <c r="Q570"/>
      <c r="R570" s="108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/>
      <c r="Q571"/>
      <c r="R571" s="108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/>
      <c r="Q572"/>
      <c r="R572" s="108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/>
      <c r="Q573"/>
      <c r="R573" s="108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/>
      <c r="Q574"/>
      <c r="R574" s="108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/>
      <c r="Q575"/>
      <c r="R575" s="108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/>
      <c r="Q576"/>
      <c r="R576" s="108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/>
      <c r="Q577"/>
      <c r="R577" s="108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/>
      <c r="Q578"/>
      <c r="R578" s="108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/>
      <c r="Q579"/>
      <c r="R579" s="108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/>
      <c r="Q580"/>
      <c r="R580" s="108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/>
      <c r="Q581"/>
      <c r="R581" s="108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/>
      <c r="Q582"/>
      <c r="R582" s="108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/>
      <c r="Q583"/>
      <c r="R583" s="108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/>
      <c r="Q584"/>
      <c r="R584" s="108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/>
      <c r="Q585"/>
      <c r="R585" s="108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/>
      <c r="Q586"/>
      <c r="R586" s="108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/>
      <c r="Q587"/>
      <c r="R587" s="108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/>
      <c r="Q588"/>
      <c r="R588" s="108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/>
      <c r="Q589"/>
      <c r="R589" s="108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/>
      <c r="Q590"/>
      <c r="R590" s="108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/>
      <c r="Q591"/>
      <c r="R591" s="108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/>
      <c r="Q592"/>
      <c r="R592" s="108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/>
      <c r="Q593"/>
      <c r="R593" s="108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/>
      <c r="Q594"/>
      <c r="R594" s="108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/>
      <c r="Q595"/>
      <c r="R595" s="108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/>
      <c r="Q596"/>
      <c r="R596" s="108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/>
      <c r="Q597"/>
      <c r="R597" s="108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/>
      <c r="Q598"/>
      <c r="R598" s="108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/>
      <c r="Q599"/>
      <c r="R599" s="108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/>
      <c r="Q600"/>
      <c r="R600" s="108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/>
      <c r="Q601"/>
      <c r="R601" s="108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/>
      <c r="Q602"/>
      <c r="R602" s="108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/>
      <c r="Q603"/>
      <c r="R603" s="108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/>
      <c r="Q604"/>
      <c r="R604" s="108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/>
      <c r="Q605"/>
      <c r="R605" s="108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/>
      <c r="Q606"/>
      <c r="R606" s="108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/>
      <c r="Q607"/>
      <c r="R607" s="108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/>
      <c r="Q608"/>
      <c r="R608" s="108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/>
      <c r="Q609"/>
      <c r="R609" s="108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/>
      <c r="Q610"/>
      <c r="R610" s="108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/>
      <c r="Q611"/>
      <c r="R611" s="108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/>
      <c r="Q612"/>
      <c r="R612" s="108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/>
      <c r="Q613"/>
      <c r="R613" s="108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/>
      <c r="Q614"/>
      <c r="R614" s="108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/>
      <c r="Q615"/>
      <c r="R615" s="108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/>
      <c r="Q616"/>
      <c r="R616" s="108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/>
      <c r="Q617"/>
      <c r="R617" s="108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/>
      <c r="Q618"/>
      <c r="R618" s="108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/>
      <c r="Q619"/>
      <c r="R619" s="108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/>
      <c r="Q620"/>
      <c r="R620" s="108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/>
      <c r="Q621"/>
      <c r="R621" s="108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/>
      <c r="Q622"/>
      <c r="R622" s="108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/>
      <c r="Q623"/>
      <c r="R623" s="108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/>
      <c r="Q624"/>
      <c r="R624" s="108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/>
      <c r="Q625"/>
      <c r="R625" s="108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/>
      <c r="Q626"/>
      <c r="R626" s="108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/>
      <c r="Q627"/>
      <c r="R627" s="108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/>
      <c r="Q628"/>
      <c r="R628" s="108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/>
      <c r="Q629"/>
      <c r="R629" s="108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/>
      <c r="Q630"/>
      <c r="R630" s="108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/>
      <c r="Q631"/>
      <c r="R631" s="108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/>
      <c r="Q632"/>
      <c r="R632" s="108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/>
      <c r="Q633"/>
      <c r="R633" s="108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/>
      <c r="Q634"/>
      <c r="R634" s="108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/>
      <c r="Q635"/>
      <c r="R635" s="108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/>
      <c r="Q636"/>
      <c r="R636" s="108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/>
      <c r="Q637"/>
      <c r="R637" s="108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/>
      <c r="Q638"/>
      <c r="R638" s="108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/>
      <c r="Q639"/>
      <c r="R639" s="108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/>
      <c r="Q640"/>
      <c r="R640" s="108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/>
      <c r="Q641"/>
      <c r="R641" s="108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/>
      <c r="Q642"/>
      <c r="R642" s="108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/>
      <c r="Q643"/>
      <c r="R643" s="108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/>
      <c r="Q644"/>
      <c r="R644" s="108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/>
      <c r="Q645"/>
      <c r="R645" s="108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/>
      <c r="Q646"/>
      <c r="R646" s="108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/>
      <c r="Q647"/>
      <c r="R647" s="108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/>
      <c r="Q648"/>
      <c r="R648" s="108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/>
      <c r="Q649"/>
      <c r="R649" s="108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/>
      <c r="Q650"/>
      <c r="R650" s="108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/>
      <c r="Q651"/>
      <c r="R651" s="108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/>
      <c r="Q652"/>
      <c r="R652" s="108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/>
      <c r="Q653"/>
      <c r="R653" s="108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/>
      <c r="Q654"/>
      <c r="R654" s="108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/>
      <c r="Q655"/>
      <c r="R655" s="108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/>
      <c r="Q656"/>
      <c r="R656" s="108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/>
      <c r="Q657"/>
      <c r="R657" s="108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/>
      <c r="Q658"/>
      <c r="R658" s="108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/>
      <c r="Q659"/>
      <c r="R659" s="108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/>
      <c r="Q660"/>
      <c r="R660" s="108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/>
      <c r="Q661"/>
      <c r="R661" s="108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/>
      <c r="Q662"/>
      <c r="R662" s="108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/>
      <c r="Q663"/>
      <c r="R663" s="108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/>
      <c r="Q664"/>
      <c r="R664" s="108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/>
      <c r="Q665"/>
      <c r="R665" s="108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/>
      <c r="Q666"/>
      <c r="R666" s="108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/>
      <c r="Q667"/>
      <c r="R667" s="108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/>
      <c r="Q668"/>
      <c r="R668" s="108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/>
      <c r="Q669"/>
      <c r="R669" s="108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/>
      <c r="Q670"/>
      <c r="R670" s="108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/>
      <c r="Q671"/>
      <c r="R671" s="108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/>
      <c r="Q672"/>
      <c r="R672" s="108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/>
      <c r="Q673"/>
      <c r="R673" s="108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/>
      <c r="Q674"/>
      <c r="R674" s="108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/>
      <c r="Q675"/>
      <c r="R675" s="108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/>
      <c r="Q676"/>
      <c r="R676" s="108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/>
      <c r="Q677"/>
      <c r="R677" s="108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/>
      <c r="Q678"/>
      <c r="R678" s="108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/>
      <c r="Q679"/>
      <c r="R679" s="108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/>
      <c r="Q680"/>
      <c r="R680" s="108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/>
      <c r="Q681"/>
      <c r="R681" s="108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/>
      <c r="Q682"/>
      <c r="R682" s="108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/>
      <c r="Q683"/>
      <c r="R683" s="108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/>
      <c r="Q684"/>
      <c r="R684" s="108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/>
      <c r="Q685"/>
      <c r="R685" s="108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/>
      <c r="Q686"/>
      <c r="R686" s="108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/>
      <c r="Q687"/>
      <c r="R687" s="108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/>
      <c r="Q688"/>
      <c r="R688" s="108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/>
      <c r="Q689"/>
      <c r="R689" s="108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/>
      <c r="Q690"/>
      <c r="R690" s="108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/>
      <c r="Q691"/>
      <c r="R691" s="108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/>
      <c r="Q692"/>
      <c r="R692" s="108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/>
      <c r="Q693"/>
      <c r="R693" s="108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/>
      <c r="Q694"/>
      <c r="R694" s="108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/>
      <c r="Q695"/>
      <c r="R695" s="108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/>
      <c r="Q696"/>
      <c r="R696" s="108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/>
      <c r="Q697"/>
      <c r="R697" s="108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/>
      <c r="Q698"/>
      <c r="R698" s="108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/>
      <c r="Q699"/>
      <c r="R699" s="108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/>
      <c r="Q700"/>
      <c r="R700" s="108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/>
      <c r="Q701"/>
      <c r="R701" s="108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/>
      <c r="Q702"/>
      <c r="R702" s="108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/>
      <c r="Q703"/>
      <c r="R703" s="108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/>
      <c r="Q704"/>
      <c r="R704" s="108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/>
      <c r="Q705"/>
      <c r="R705" s="108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/>
      <c r="Q706"/>
      <c r="R706" s="108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/>
      <c r="Q707"/>
      <c r="R707" s="108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/>
      <c r="Q708"/>
      <c r="R708" s="108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/>
      <c r="Q709"/>
      <c r="R709" s="108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/>
      <c r="Q710"/>
      <c r="R710" s="108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/>
      <c r="Q711"/>
      <c r="R711" s="108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/>
      <c r="Q712"/>
      <c r="R712" s="108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/>
      <c r="Q713"/>
      <c r="R713" s="108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/>
      <c r="Q714"/>
      <c r="R714" s="108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/>
      <c r="Q715"/>
      <c r="R715" s="108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/>
      <c r="Q716"/>
      <c r="R716" s="108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/>
      <c r="Q717"/>
      <c r="R717" s="108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/>
      <c r="Q718"/>
      <c r="R718" s="108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/>
      <c r="Q719"/>
      <c r="R719" s="108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/>
      <c r="Q720"/>
      <c r="R720" s="108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/>
      <c r="Q721"/>
      <c r="R721" s="108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/>
      <c r="Q722"/>
      <c r="R722" s="108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/>
      <c r="Q723"/>
      <c r="R723" s="108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/>
      <c r="Q724"/>
      <c r="R724" s="108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/>
      <c r="Q725"/>
      <c r="R725" s="108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/>
      <c r="Q726"/>
      <c r="R726" s="108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/>
      <c r="Q727"/>
      <c r="R727" s="108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/>
      <c r="Q728"/>
      <c r="R728" s="108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/>
      <c r="Q729"/>
      <c r="R729" s="108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/>
      <c r="Q730"/>
      <c r="R730" s="108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/>
      <c r="Q731"/>
      <c r="R731" s="108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/>
      <c r="Q732"/>
      <c r="R732" s="108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/>
      <c r="Q733"/>
      <c r="R733" s="108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/>
      <c r="Q734"/>
      <c r="R734" s="108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/>
      <c r="Q735"/>
      <c r="R735" s="108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/>
      <c r="Q736"/>
      <c r="R736" s="108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/>
      <c r="Q737"/>
      <c r="R737" s="108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/>
      <c r="Q738"/>
      <c r="R738" s="108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/>
      <c r="Q739"/>
      <c r="R739" s="108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/>
      <c r="Q740"/>
      <c r="R740" s="108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/>
      <c r="Q741"/>
      <c r="R741" s="108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/>
      <c r="Q742"/>
      <c r="R742" s="108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/>
      <c r="Q743"/>
      <c r="R743" s="108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/>
      <c r="Q744"/>
      <c r="R744" s="108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/>
      <c r="Q745"/>
      <c r="R745" s="108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/>
      <c r="Q746"/>
      <c r="R746" s="108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/>
      <c r="Q747"/>
      <c r="R747" s="108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/>
      <c r="Q748"/>
      <c r="R748" s="108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/>
      <c r="Q749"/>
      <c r="R749" s="108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/>
      <c r="Q750"/>
      <c r="R750" s="108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/>
      <c r="Q751"/>
      <c r="R751" s="108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/>
      <c r="Q752"/>
      <c r="R752" s="108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/>
      <c r="Q753"/>
      <c r="R753" s="108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/>
      <c r="Q754"/>
      <c r="R754" s="108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/>
      <c r="Q755"/>
      <c r="R755" s="108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/>
      <c r="Q756"/>
      <c r="R756" s="108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/>
      <c r="Q757"/>
      <c r="R757" s="108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/>
      <c r="Q758"/>
      <c r="R758" s="108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/>
      <c r="Q759"/>
      <c r="R759" s="108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/>
      <c r="Q760"/>
      <c r="R760" s="108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/>
      <c r="Q761"/>
      <c r="R761" s="108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/>
      <c r="Q762"/>
      <c r="R762" s="108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/>
      <c r="Q763"/>
      <c r="R763" s="108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/>
      <c r="Q764"/>
      <c r="R764" s="108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/>
      <c r="Q765"/>
      <c r="R765" s="108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/>
      <c r="Q766"/>
      <c r="R766" s="108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/>
      <c r="Q767"/>
      <c r="R767" s="108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/>
      <c r="Q768"/>
      <c r="R768" s="108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/>
      <c r="Q769"/>
      <c r="R769" s="108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/>
      <c r="Q770"/>
      <c r="R770" s="108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/>
      <c r="Q771"/>
      <c r="R771" s="108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/>
      <c r="Q772"/>
      <c r="R772" s="108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/>
      <c r="Q773"/>
      <c r="R773" s="108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/>
      <c r="Q774"/>
      <c r="R774" s="108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/>
      <c r="Q775"/>
      <c r="R775" s="108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/>
      <c r="Q776"/>
      <c r="R776" s="108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/>
      <c r="Q777"/>
      <c r="R777" s="108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/>
      <c r="Q778"/>
      <c r="R778" s="108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/>
      <c r="Q779"/>
      <c r="R779" s="108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/>
      <c r="Q780"/>
      <c r="R780" s="108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/>
      <c r="Q781"/>
      <c r="R781" s="108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/>
      <c r="Q782"/>
      <c r="R782" s="108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/>
      <c r="Q783"/>
      <c r="R783" s="108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/>
      <c r="Q784"/>
      <c r="R784" s="108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/>
      <c r="Q785"/>
      <c r="R785" s="108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/>
      <c r="Q786"/>
      <c r="R786" s="108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/>
      <c r="Q787"/>
      <c r="R787" s="108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/>
      <c r="Q788"/>
      <c r="R788" s="108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/>
      <c r="Q789"/>
      <c r="R789" s="108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/>
      <c r="Q790"/>
      <c r="R790" s="108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/>
      <c r="Q791"/>
      <c r="R791" s="108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/>
      <c r="Q792"/>
      <c r="R792" s="108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/>
      <c r="Q793"/>
      <c r="R793" s="108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/>
      <c r="Q794"/>
      <c r="R794" s="108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/>
      <c r="Q795"/>
      <c r="R795" s="108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/>
      <c r="Q796"/>
      <c r="R796" s="108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/>
      <c r="Q797"/>
      <c r="R797" s="108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/>
      <c r="Q798"/>
      <c r="R798" s="108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/>
      <c r="Q799"/>
      <c r="R799" s="108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/>
      <c r="Q800"/>
      <c r="R800" s="108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/>
      <c r="Q801"/>
      <c r="R801" s="108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/>
      <c r="Q802"/>
      <c r="R802" s="108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/>
      <c r="Q803"/>
      <c r="R803" s="108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/>
      <c r="Q804"/>
      <c r="R804" s="108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/>
      <c r="Q805"/>
      <c r="R805" s="108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/>
      <c r="Q806"/>
      <c r="R806" s="108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/>
      <c r="Q807"/>
      <c r="R807" s="108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/>
      <c r="Q808"/>
      <c r="R808" s="108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/>
      <c r="Q809"/>
      <c r="R809" s="108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/>
      <c r="Q810"/>
      <c r="R810" s="108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/>
      <c r="Q811"/>
      <c r="R811" s="108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/>
      <c r="Q812"/>
      <c r="R812" s="108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/>
      <c r="Q813"/>
      <c r="R813" s="108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/>
      <c r="Q814"/>
      <c r="R814" s="108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/>
      <c r="Q815"/>
      <c r="R815" s="108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/>
      <c r="Q816"/>
      <c r="R816" s="108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/>
      <c r="Q817"/>
      <c r="R817" s="108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/>
      <c r="Q818"/>
      <c r="R818" s="108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/>
      <c r="Q819"/>
      <c r="R819" s="108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/>
      <c r="Q820"/>
      <c r="R820" s="108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/>
      <c r="Q821"/>
      <c r="R821" s="108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/>
      <c r="Q822"/>
      <c r="R822" s="108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/>
      <c r="Q823"/>
      <c r="R823" s="108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/>
      <c r="Q824"/>
      <c r="R824" s="108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/>
      <c r="Q825"/>
      <c r="R825" s="108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/>
      <c r="Q826"/>
      <c r="R826" s="108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/>
      <c r="Q827"/>
      <c r="R827" s="108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/>
      <c r="Q828"/>
      <c r="R828" s="108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/>
      <c r="Q829"/>
      <c r="R829" s="108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/>
      <c r="Q830"/>
      <c r="R830" s="108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/>
      <c r="Q831"/>
      <c r="R831" s="108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/>
      <c r="Q832"/>
      <c r="R832" s="108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/>
      <c r="Q833"/>
      <c r="R833" s="108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/>
      <c r="Q834"/>
      <c r="R834" s="108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/>
      <c r="Q835"/>
      <c r="R835" s="108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/>
      <c r="Q836"/>
      <c r="R836" s="108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/>
      <c r="Q837"/>
      <c r="R837" s="108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/>
      <c r="Q838"/>
      <c r="R838" s="108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/>
      <c r="Q839"/>
      <c r="R839" s="108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/>
      <c r="Q840"/>
      <c r="R840" s="108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/>
      <c r="Q841"/>
      <c r="R841" s="108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/>
      <c r="Q842"/>
      <c r="R842" s="108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/>
      <c r="Q843"/>
      <c r="R843" s="108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/>
      <c r="Q844"/>
      <c r="R844" s="108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/>
      <c r="Q845"/>
      <c r="R845" s="108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/>
      <c r="Q846"/>
      <c r="R846" s="108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/>
      <c r="Q847"/>
      <c r="R847" s="108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/>
      <c r="Q848"/>
      <c r="R848" s="108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/>
      <c r="Q849"/>
      <c r="R849" s="108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/>
      <c r="Q850"/>
      <c r="R850" s="108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/>
      <c r="Q851"/>
      <c r="R851" s="108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/>
      <c r="Q852"/>
      <c r="R852" s="108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/>
      <c r="Q853"/>
      <c r="R853" s="108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/>
      <c r="Q854"/>
      <c r="R854" s="108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/>
      <c r="Q855"/>
      <c r="R855" s="108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/>
      <c r="Q856"/>
      <c r="R856" s="108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/>
      <c r="Q857"/>
      <c r="R857" s="108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/>
      <c r="Q858"/>
      <c r="R858" s="108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/>
      <c r="Q859"/>
      <c r="R859" s="108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/>
      <c r="Q860"/>
      <c r="R860" s="108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/>
      <c r="Q861"/>
      <c r="R861" s="108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/>
      <c r="Q862"/>
      <c r="R862" s="108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/>
      <c r="Q863"/>
      <c r="R863" s="108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/>
      <c r="Q864"/>
      <c r="R864" s="108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/>
      <c r="Q865"/>
      <c r="R865" s="108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/>
      <c r="Q866"/>
      <c r="R866" s="108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/>
      <c r="Q867"/>
      <c r="R867" s="108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/>
      <c r="Q868"/>
      <c r="R868" s="108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/>
      <c r="Q869"/>
      <c r="R869" s="108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/>
      <c r="Q870"/>
      <c r="R870" s="108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/>
      <c r="Q871"/>
      <c r="R871" s="108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/>
      <c r="Q872"/>
      <c r="R872" s="108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/>
      <c r="Q873"/>
      <c r="R873" s="108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/>
      <c r="Q874"/>
      <c r="R874" s="108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/>
      <c r="Q875"/>
      <c r="R875" s="108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/>
      <c r="Q876"/>
      <c r="R876" s="108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/>
      <c r="Q877"/>
      <c r="R877" s="108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/>
      <c r="Q878"/>
      <c r="R878" s="108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/>
      <c r="Q879"/>
      <c r="R879" s="108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/>
      <c r="Q880"/>
      <c r="R880" s="108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/>
      <c r="Q881"/>
      <c r="R881" s="108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/>
      <c r="Q882"/>
      <c r="R882" s="108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/>
      <c r="Q883"/>
      <c r="R883" s="108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/>
      <c r="Q884"/>
      <c r="R884" s="108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/>
      <c r="Q885"/>
      <c r="R885" s="108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/>
      <c r="Q886"/>
      <c r="R886" s="108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/>
      <c r="Q887"/>
      <c r="R887" s="108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/>
      <c r="Q888"/>
      <c r="R888" s="108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/>
      <c r="Q889"/>
      <c r="R889" s="108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/>
      <c r="Q890"/>
      <c r="R890" s="108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/>
      <c r="Q891"/>
      <c r="R891" s="108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/>
      <c r="Q892"/>
      <c r="R892" s="108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/>
      <c r="Q893"/>
      <c r="R893" s="108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/>
      <c r="Q894"/>
      <c r="R894" s="108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/>
      <c r="Q895"/>
      <c r="R895" s="108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/>
      <c r="Q896"/>
      <c r="R896" s="108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/>
      <c r="Q897"/>
      <c r="R897" s="108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/>
      <c r="Q898"/>
      <c r="R898" s="108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/>
      <c r="Q899"/>
      <c r="R899" s="108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/>
      <c r="Q900"/>
      <c r="R900" s="108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/>
      <c r="Q901"/>
      <c r="R901" s="108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/>
      <c r="Q902"/>
      <c r="R902" s="108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/>
      <c r="Q903"/>
      <c r="R903" s="108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/>
      <c r="Q904"/>
      <c r="R904" s="108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/>
      <c r="Q905"/>
      <c r="R905" s="108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/>
      <c r="Q906"/>
      <c r="R906" s="108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/>
      <c r="Q907"/>
      <c r="R907" s="108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/>
      <c r="Q908"/>
      <c r="R908" s="108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/>
      <c r="Q909"/>
      <c r="R909" s="108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/>
      <c r="Q910"/>
      <c r="R910" s="108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/>
      <c r="Q911"/>
      <c r="R911" s="108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/>
      <c r="Q912"/>
      <c r="R912" s="108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/>
      <c r="Q913"/>
      <c r="R913" s="108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/>
      <c r="Q914"/>
      <c r="R914" s="108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/>
      <c r="Q915"/>
      <c r="R915" s="108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/>
      <c r="Q916"/>
      <c r="R916" s="108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/>
      <c r="Q917"/>
      <c r="R917" s="108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/>
      <c r="Q918"/>
      <c r="R918" s="108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/>
      <c r="Q919"/>
      <c r="R919" s="108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/>
      <c r="Q920"/>
      <c r="R920" s="108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/>
      <c r="Q921"/>
      <c r="R921" s="108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/>
      <c r="Q922"/>
      <c r="R922" s="108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/>
      <c r="Q923"/>
      <c r="R923" s="108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/>
      <c r="Q924"/>
      <c r="R924" s="108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/>
      <c r="Q925"/>
      <c r="R925" s="108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/>
      <c r="Q926"/>
      <c r="R926" s="108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/>
      <c r="Q927"/>
      <c r="R927" s="108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/>
      <c r="Q928"/>
      <c r="R928" s="108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/>
      <c r="Q929"/>
      <c r="R929" s="108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/>
      <c r="Q930"/>
      <c r="R930" s="108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/>
      <c r="Q931"/>
      <c r="R931" s="108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/>
      <c r="Q932"/>
      <c r="R932" s="108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/>
      <c r="Q933"/>
      <c r="R933" s="108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/>
      <c r="Q934"/>
      <c r="R934" s="108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/>
      <c r="Q935"/>
      <c r="R935" s="108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/>
      <c r="Q936"/>
      <c r="R936" s="108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/>
      <c r="Q937"/>
      <c r="R937" s="108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/>
      <c r="Q938"/>
      <c r="R938" s="108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/>
      <c r="Q939"/>
      <c r="R939" s="108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/>
      <c r="Q940"/>
      <c r="R940" s="108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/>
      <c r="Q941"/>
      <c r="R941" s="108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/>
      <c r="Q942"/>
      <c r="R942" s="108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/>
      <c r="Q943"/>
      <c r="R943" s="108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/>
      <c r="Q944"/>
      <c r="R944" s="108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/>
      <c r="Q945"/>
      <c r="R945" s="108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/>
      <c r="Q946"/>
      <c r="R946" s="108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/>
      <c r="Q947"/>
      <c r="R947" s="108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/>
      <c r="Q948"/>
      <c r="R948" s="108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/>
      <c r="Q949"/>
      <c r="R949" s="108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/>
      <c r="Q950"/>
      <c r="R950" s="108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/>
      <c r="Q951"/>
      <c r="R951" s="108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/>
      <c r="Q952"/>
      <c r="R952" s="108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/>
      <c r="Q953"/>
      <c r="R953" s="108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/>
      <c r="Q954"/>
      <c r="R954" s="108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/>
      <c r="Q955"/>
      <c r="R955" s="108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/>
      <c r="Q956"/>
      <c r="R956" s="108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/>
      <c r="Q957"/>
      <c r="R957" s="108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/>
      <c r="Q958"/>
      <c r="R958" s="108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/>
      <c r="Q959"/>
      <c r="R959" s="108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/>
      <c r="Q960"/>
      <c r="R960" s="108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/>
      <c r="Q961"/>
      <c r="R961" s="108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/>
      <c r="Q962"/>
      <c r="R962" s="108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/>
      <c r="Q963"/>
      <c r="R963" s="108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/>
      <c r="Q964"/>
      <c r="R964" s="108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/>
      <c r="Q965"/>
      <c r="R965" s="108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/>
      <c r="Q966"/>
      <c r="R966" s="108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/>
      <c r="Q967"/>
      <c r="R967" s="108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/>
      <c r="Q968"/>
      <c r="R968" s="108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/>
      <c r="Q969"/>
      <c r="R969" s="108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/>
      <c r="Q970"/>
      <c r="R970" s="108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/>
      <c r="Q971"/>
      <c r="R971" s="108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/>
      <c r="Q972"/>
      <c r="R972" s="108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/>
      <c r="Q973"/>
      <c r="R973" s="108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/>
      <c r="Q974"/>
      <c r="R974" s="108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/>
      <c r="Q975"/>
      <c r="R975" s="108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/>
      <c r="Q976"/>
      <c r="R976" s="108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/>
      <c r="Q977"/>
      <c r="R977" s="108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/>
      <c r="Q978"/>
      <c r="R978" s="108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/>
      <c r="Q979"/>
      <c r="R979" s="108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/>
      <c r="Q980"/>
      <c r="R980" s="108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/>
      <c r="Q981"/>
      <c r="R981" s="108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/>
      <c r="Q982"/>
      <c r="R982" s="108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/>
      <c r="Q983"/>
      <c r="R983" s="108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/>
      <c r="Q984"/>
      <c r="R984" s="108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/>
      <c r="Q985"/>
      <c r="R985" s="108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/>
      <c r="Q986"/>
      <c r="R986" s="108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/>
      <c r="Q987"/>
      <c r="R987" s="108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/>
      <c r="Q988"/>
      <c r="R988" s="108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/>
      <c r="Q989"/>
      <c r="R989" s="108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/>
      <c r="Q990"/>
      <c r="R990" s="108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/>
      <c r="Q991"/>
      <c r="R991" s="108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/>
      <c r="Q992"/>
      <c r="R992" s="108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/>
      <c r="Q993"/>
      <c r="R993" s="108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/>
      <c r="Q994"/>
      <c r="R994" s="108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/>
      <c r="Q995"/>
      <c r="R995" s="108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/>
      <c r="Q996"/>
      <c r="R996" s="108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/>
      <c r="Q997"/>
      <c r="R997" s="108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/>
      <c r="Q998"/>
      <c r="R998" s="108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/>
      <c r="Q999"/>
      <c r="R999" s="108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/>
      <c r="Q1000"/>
      <c r="R1000" s="108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/>
      <c r="Q1001"/>
      <c r="R1001" s="108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/>
      <c r="Q1002"/>
      <c r="R1002" s="108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/>
      <c r="Q1003"/>
      <c r="R1003" s="108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/>
      <c r="Q1004"/>
      <c r="R1004" s="108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/>
      <c r="Q1005"/>
      <c r="R1005" s="108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/>
      <c r="Q1006"/>
      <c r="R1006" s="108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/>
      <c r="Q1007"/>
      <c r="R1007" s="108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/>
      <c r="Q1008"/>
      <c r="R1008" s="108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/>
      <c r="Q1009"/>
      <c r="R1009" s="108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/>
      <c r="Q1010"/>
      <c r="R1010" s="108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/>
      <c r="Q1011"/>
      <c r="R1011" s="108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/>
      <c r="Q1012"/>
      <c r="R1012" s="108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/>
      <c r="Q1013"/>
      <c r="R1013" s="108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/>
      <c r="Q1014"/>
      <c r="R1014" s="108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/>
      <c r="Q1015"/>
      <c r="R1015" s="108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7"/>
      <c r="C1016" s="107"/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/>
      <c r="Q1016"/>
      <c r="R1016" s="108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7"/>
      <c r="C1017" s="107"/>
      <c r="D1017" s="107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/>
      <c r="Q1017"/>
      <c r="R1017" s="108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/>
      <c r="Q1018"/>
      <c r="R1018" s="108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/>
      <c r="Q1019"/>
      <c r="R1019" s="108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/>
      <c r="Q1020"/>
      <c r="R1020" s="108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7"/>
      <c r="C1021" s="107"/>
      <c r="D1021" s="107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/>
      <c r="Q1021"/>
      <c r="R1021" s="108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/>
      <c r="Q1022"/>
      <c r="R1022" s="108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/>
      <c r="Q1023"/>
      <c r="R1023" s="108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/>
      <c r="Q1024"/>
      <c r="R1024" s="108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/>
      <c r="Q1025"/>
      <c r="R1025" s="108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/>
      <c r="Q1026"/>
      <c r="R1026" s="108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7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/>
      <c r="Q1027"/>
      <c r="R1027" s="108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/>
      <c r="Q1028"/>
      <c r="R1028" s="108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/>
      <c r="Q1029"/>
      <c r="R1029" s="108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/>
      <c r="Q1030"/>
      <c r="R1030" s="108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/>
      <c r="Q1031"/>
      <c r="R1031" s="108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/>
      <c r="Q1032"/>
      <c r="R1032" s="108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/>
      <c r="Q1033"/>
      <c r="R1033" s="108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/>
      <c r="Q1034"/>
      <c r="R1034" s="108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/>
      <c r="Q1035"/>
      <c r="R1035" s="108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7"/>
      <c r="C1036" s="107"/>
      <c r="D1036" s="107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/>
      <c r="Q1036"/>
      <c r="R1036" s="108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7"/>
      <c r="C1037" s="107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/>
      <c r="Q1037"/>
      <c r="R1037" s="108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7"/>
      <c r="C1038" s="107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/>
      <c r="Q1038"/>
      <c r="R1038" s="108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7"/>
      <c r="C1039" s="107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/>
      <c r="Q1039"/>
      <c r="R1039" s="108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7"/>
      <c r="C1040" s="107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/>
      <c r="Q1040"/>
      <c r="R1040" s="108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7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/>
      <c r="Q1041"/>
      <c r="R1041" s="108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/>
      <c r="Q1042"/>
      <c r="R1042" s="108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7"/>
      <c r="C1043" s="107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/>
      <c r="Q1043"/>
      <c r="R1043" s="108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/>
      <c r="Q1044"/>
      <c r="R1044" s="108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/>
      <c r="Q1045"/>
      <c r="R1045" s="108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7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/>
      <c r="Q1046"/>
      <c r="R1046" s="108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/>
      <c r="Q1047"/>
      <c r="R1047" s="108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7"/>
      <c r="C1048" s="107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/>
      <c r="Q1048"/>
      <c r="R1048" s="108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7"/>
      <c r="C1049" s="107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/>
      <c r="Q1049"/>
      <c r="R1049" s="108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7"/>
      <c r="C1050" s="107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/>
      <c r="Q1050"/>
      <c r="R1050" s="108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7"/>
      <c r="C1051" s="107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/>
      <c r="Q1051"/>
      <c r="R1051" s="108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7"/>
      <c r="C1052" s="107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/>
      <c r="Q1052"/>
      <c r="R1052" s="108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7"/>
      <c r="C1053" s="107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/>
      <c r="Q1053"/>
      <c r="R1053" s="108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7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/>
      <c r="Q1054"/>
      <c r="R1054" s="108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/>
      <c r="Q1055"/>
      <c r="R1055" s="108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7"/>
      <c r="C1056" s="107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/>
      <c r="Q1056"/>
      <c r="R1056" s="108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7"/>
      <c r="C1057" s="107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/>
      <c r="Q1057"/>
      <c r="R1057" s="108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7"/>
      <c r="C1058" s="107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/>
      <c r="Q1058"/>
      <c r="R1058" s="108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7"/>
      <c r="C1059" s="107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/>
      <c r="Q1059"/>
      <c r="R1059" s="108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7"/>
      <c r="C1060" s="107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/>
      <c r="Q1060"/>
      <c r="R1060" s="108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7"/>
      <c r="C1061" s="107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/>
      <c r="Q1061"/>
      <c r="R1061" s="108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/>
      <c r="Q1062"/>
      <c r="R1062" s="108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7"/>
      <c r="C1063" s="107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/>
      <c r="Q1063"/>
      <c r="R1063" s="108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7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/>
      <c r="Q1064"/>
      <c r="R1064" s="108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7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/>
      <c r="Q1065"/>
      <c r="R1065" s="108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7"/>
      <c r="C1066" s="107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/>
      <c r="Q1066"/>
      <c r="R1066" s="108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7"/>
      <c r="C1067" s="107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/>
      <c r="Q1067"/>
      <c r="R1067" s="108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/>
      <c r="Q1068"/>
      <c r="R1068" s="108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/>
      <c r="Q1069"/>
      <c r="R1069" s="108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/>
      <c r="Q1070"/>
      <c r="R1070" s="108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7"/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/>
      <c r="Q1071"/>
      <c r="R1071" s="108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7"/>
      <c r="C1072" s="107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/>
      <c r="Q1072"/>
      <c r="R1072" s="108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7"/>
      <c r="C1073" s="107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/>
      <c r="Q1073"/>
      <c r="R1073" s="108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7"/>
      <c r="C1074" s="107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/>
      <c r="Q1074"/>
      <c r="R1074" s="108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7"/>
      <c r="C1075" s="107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/>
      <c r="Q1075"/>
      <c r="R1075" s="108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7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/>
      <c r="Q1076"/>
      <c r="R1076" s="108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7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/>
      <c r="Q1077"/>
      <c r="R1077" s="108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7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/>
      <c r="Q1078"/>
      <c r="R1078" s="108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7"/>
      <c r="C1079" s="107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/>
      <c r="Q1079"/>
      <c r="R1079" s="108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7"/>
      <c r="C1080" s="107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/>
      <c r="Q1080"/>
      <c r="R1080" s="108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7"/>
      <c r="C1081" s="107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/>
      <c r="Q1081"/>
      <c r="R1081" s="108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7"/>
      <c r="C1082" s="107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/>
      <c r="Q1082"/>
      <c r="R1082" s="108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7"/>
      <c r="C1083" s="107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/>
      <c r="Q1083"/>
      <c r="R1083" s="108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7"/>
      <c r="C1084" s="107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/>
      <c r="Q1084"/>
      <c r="R1084" s="108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7"/>
      <c r="C1085" s="107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/>
      <c r="Q1085"/>
      <c r="R1085" s="108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7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/>
      <c r="Q1086"/>
      <c r="R1086" s="108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/>
      <c r="Q1087"/>
      <c r="R1087" s="108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7"/>
      <c r="C1088" s="107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/>
      <c r="Q1088"/>
      <c r="R1088" s="108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7"/>
      <c r="C1089" s="107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/>
      <c r="Q1089"/>
      <c r="R1089" s="108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/>
      <c r="Q1090"/>
      <c r="R1090" s="108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7"/>
      <c r="C1091" s="107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/>
      <c r="Q1091"/>
      <c r="R1091" s="108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7"/>
      <c r="C1092" s="107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/>
      <c r="Q1092"/>
      <c r="R1092" s="108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7"/>
      <c r="C1093" s="107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/>
      <c r="Q1093"/>
      <c r="R1093" s="108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7"/>
      <c r="C1094" s="107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/>
      <c r="Q1094"/>
      <c r="R1094" s="108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7"/>
      <c r="C1095" s="107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/>
      <c r="Q1095"/>
      <c r="R1095" s="108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7"/>
      <c r="C1096" s="107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/>
      <c r="Q1096"/>
      <c r="R1096" s="108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/>
      <c r="Q1097"/>
      <c r="R1097" s="108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/>
      <c r="Q1098"/>
      <c r="R1098" s="108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7"/>
      <c r="C1099" s="107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/>
      <c r="Q1099"/>
      <c r="R1099" s="108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/>
      <c r="Q1100"/>
      <c r="R1100" s="108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7"/>
      <c r="C1101" s="107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/>
      <c r="Q1101"/>
      <c r="R1101" s="108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7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/>
      <c r="Q1102"/>
      <c r="R1102" s="108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/>
      <c r="Q1103"/>
      <c r="R1103" s="108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7"/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/>
      <c r="Q1104"/>
      <c r="R1104" s="108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7"/>
      <c r="C1105" s="107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/>
      <c r="Q1105"/>
      <c r="R1105" s="108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/>
      <c r="Q1106"/>
      <c r="R1106" s="108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7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/>
      <c r="Q1107"/>
      <c r="R1107" s="108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7"/>
      <c r="C1108" s="107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/>
      <c r="Q1108"/>
      <c r="R1108" s="108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7"/>
      <c r="C1109" s="107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/>
      <c r="Q1109"/>
      <c r="R1109" s="108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7"/>
      <c r="C1110" s="107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/>
      <c r="Q1110"/>
      <c r="R1110" s="108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7"/>
      <c r="C1111" s="107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/>
      <c r="Q1111"/>
      <c r="R1111" s="108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7"/>
      <c r="C1112" s="107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/>
      <c r="Q1112"/>
      <c r="R1112" s="108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/>
      <c r="Q1113"/>
      <c r="R1113" s="108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7"/>
      <c r="C1114" s="107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/>
      <c r="Q1114"/>
      <c r="R1114" s="108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7"/>
      <c r="C1115" s="107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/>
      <c r="Q1115"/>
      <c r="R1115" s="108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7"/>
      <c r="C1116" s="107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/>
      <c r="Q1116"/>
      <c r="R1116" s="108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/>
      <c r="Q1117"/>
      <c r="R1117" s="108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7"/>
      <c r="C1118" s="107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/>
      <c r="Q1118"/>
      <c r="R1118" s="108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7"/>
      <c r="C1119" s="107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/>
      <c r="Q1119"/>
      <c r="R1119" s="108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/>
      <c r="Q1120"/>
      <c r="R1120" s="108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7"/>
      <c r="C1121" s="107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/>
      <c r="Q1121"/>
      <c r="R1121" s="108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7"/>
      <c r="C1122" s="107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/>
      <c r="Q1122"/>
      <c r="R1122" s="108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7"/>
      <c r="C1123" s="107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/>
      <c r="Q1123"/>
      <c r="R1123" s="108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7"/>
      <c r="C1124" s="107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/>
      <c r="Q1124"/>
      <c r="R1124" s="108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7"/>
      <c r="C1125" s="107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/>
      <c r="Q1125"/>
      <c r="R1125" s="108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/>
      <c r="Q1126"/>
      <c r="R1126" s="108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/>
      <c r="Q1127"/>
      <c r="R1127" s="108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7"/>
      <c r="C1128" s="107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/>
      <c r="Q1128"/>
      <c r="R1128" s="108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7"/>
      <c r="C1129" s="107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/>
      <c r="Q1129"/>
      <c r="R1129" s="108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7"/>
      <c r="C1130" s="107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/>
      <c r="Q1130"/>
      <c r="R1130" s="108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7"/>
      <c r="C1131" s="107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/>
      <c r="Q1131"/>
      <c r="R1131" s="108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/>
      <c r="Q1132"/>
      <c r="R1132" s="108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7"/>
      <c r="C1133" s="107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/>
      <c r="Q1133"/>
      <c r="R1133" s="108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7"/>
      <c r="C1134" s="107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/>
      <c r="Q1134"/>
      <c r="R1134" s="108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/>
      <c r="Q1135"/>
      <c r="R1135" s="108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7"/>
      <c r="C1136" s="107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/>
      <c r="Q1136"/>
      <c r="R1136" s="108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/>
      <c r="Q1137"/>
      <c r="R1137" s="108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7"/>
      <c r="C1138" s="107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/>
      <c r="Q1138"/>
      <c r="R1138" s="108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7"/>
      <c r="C1139" s="107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/>
      <c r="Q1139"/>
      <c r="R1139" s="108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/>
      <c r="Q1140"/>
      <c r="R1140" s="108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/>
      <c r="Q1141"/>
      <c r="R1141" s="108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7"/>
      <c r="C1142" s="107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/>
      <c r="Q1142"/>
      <c r="R1142" s="108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7"/>
      <c r="C1143" s="107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/>
      <c r="Q1143"/>
      <c r="R1143" s="108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/>
      <c r="Q1144"/>
      <c r="R1144" s="108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/>
      <c r="Q1145"/>
      <c r="R1145" s="108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7"/>
      <c r="C1146" s="107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/>
      <c r="Q1146"/>
      <c r="R1146" s="108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7"/>
      <c r="C1147" s="107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/>
      <c r="Q1147"/>
      <c r="R1147" s="108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7"/>
      <c r="C1148" s="107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/>
      <c r="Q1148"/>
      <c r="R1148" s="108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7"/>
      <c r="C1149" s="107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/>
      <c r="Q1149"/>
      <c r="R1149" s="108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7"/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/>
      <c r="Q1150"/>
      <c r="R1150" s="108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7"/>
      <c r="C1151" s="107"/>
      <c r="D1151" s="107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/>
      <c r="Q1151"/>
      <c r="R1151" s="108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7"/>
      <c r="C1152" s="10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/>
      <c r="Q1152"/>
      <c r="R1152" s="108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/>
      <c r="Q1153"/>
      <c r="R1153" s="108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/>
      <c r="Q1154"/>
      <c r="R1154" s="108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7"/>
      <c r="C1155" s="107"/>
      <c r="D1155" s="107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/>
      <c r="Q1155"/>
      <c r="R1155" s="108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7"/>
      <c r="C1156" s="10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/>
      <c r="Q1156"/>
      <c r="R1156" s="108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7"/>
      <c r="C1157" s="107"/>
      <c r="D1157" s="107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/>
      <c r="Q1157"/>
      <c r="R1157" s="108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/>
      <c r="Q1158"/>
      <c r="R1158" s="108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7"/>
      <c r="C1159" s="107"/>
      <c r="D1159" s="107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/>
      <c r="Q1159"/>
      <c r="R1159" s="108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7"/>
      <c r="C1160" s="107"/>
      <c r="D1160" s="107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/>
      <c r="Q1160"/>
      <c r="R1160" s="108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7"/>
      <c r="C1161" s="107"/>
      <c r="D1161" s="107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/>
      <c r="Q1161"/>
      <c r="R1161" s="108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7"/>
      <c r="C1162" s="107"/>
      <c r="D1162" s="107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/>
      <c r="Q1162"/>
      <c r="R1162" s="108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7"/>
      <c r="C1163" s="10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/>
      <c r="Q1163"/>
      <c r="R1163" s="108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7"/>
      <c r="C1164" s="107"/>
      <c r="D1164" s="107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/>
      <c r="Q1164"/>
      <c r="R1164" s="108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7"/>
      <c r="C1165" s="107"/>
      <c r="D1165" s="107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/>
      <c r="Q1165"/>
      <c r="R1165" s="108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7"/>
      <c r="C1166" s="107"/>
      <c r="D1166" s="107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/>
      <c r="Q1166"/>
      <c r="R1166" s="108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7"/>
      <c r="C1167" s="10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/>
      <c r="Q1167"/>
      <c r="R1167" s="108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7"/>
      <c r="C1168" s="107"/>
      <c r="D1168" s="107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/>
      <c r="Q1168"/>
      <c r="R1168" s="108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7"/>
      <c r="C1169" s="107"/>
      <c r="D1169" s="107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/>
      <c r="Q1169"/>
      <c r="R1169" s="108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7"/>
      <c r="C1170" s="107"/>
      <c r="D1170" s="107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/>
      <c r="Q1170"/>
      <c r="R1170" s="108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/>
      <c r="Q1171"/>
      <c r="R1171" s="108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7"/>
      <c r="C1172" s="107"/>
      <c r="D1172" s="107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/>
      <c r="Q1172"/>
      <c r="R1172" s="108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7"/>
      <c r="C1173" s="107"/>
      <c r="D1173" s="107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/>
      <c r="Q1173"/>
      <c r="R1173" s="108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7"/>
      <c r="C1174" s="107"/>
      <c r="D1174" s="107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/>
      <c r="Q1174"/>
      <c r="R1174" s="108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7"/>
      <c r="C1175" s="107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/>
      <c r="Q1175"/>
      <c r="R1175" s="108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7"/>
      <c r="C1176" s="107"/>
      <c r="D1176" s="107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/>
      <c r="Q1176"/>
      <c r="R1176" s="108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/>
      <c r="Q1177"/>
      <c r="R1177" s="108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7"/>
      <c r="C1178" s="107"/>
      <c r="D1178" s="107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/>
      <c r="Q1178"/>
      <c r="R1178" s="108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7"/>
      <c r="C1179" s="107"/>
      <c r="D1179" s="107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/>
      <c r="Q1179"/>
      <c r="R1179" s="108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/>
      <c r="Q1180"/>
      <c r="R1180" s="108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/>
      <c r="Q1181"/>
      <c r="R1181" s="108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7"/>
      <c r="C1182" s="107"/>
      <c r="D1182" s="107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/>
      <c r="Q1182"/>
      <c r="R1182" s="108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7"/>
      <c r="C1183" s="107"/>
      <c r="D1183" s="107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/>
      <c r="Q1183"/>
      <c r="R1183" s="108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7"/>
      <c r="C1184" s="107"/>
      <c r="D1184" s="107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/>
      <c r="Q1184"/>
      <c r="R1184" s="108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/>
      <c r="Q1185"/>
      <c r="R1185" s="108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7"/>
      <c r="C1186" s="107"/>
      <c r="D1186" s="107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/>
      <c r="Q1186"/>
      <c r="R1186" s="108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7"/>
      <c r="C1187" s="107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/>
      <c r="Q1187"/>
      <c r="R1187" s="108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7"/>
      <c r="C1188" s="107"/>
      <c r="D1188" s="107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/>
      <c r="Q1188"/>
      <c r="R1188" s="108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7"/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/>
      <c r="Q1189"/>
      <c r="R1189" s="108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/>
      <c r="Q1190"/>
      <c r="R1190" s="108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7"/>
      <c r="C1191" s="107"/>
      <c r="D1191" s="107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/>
      <c r="Q1191"/>
      <c r="R1191" s="108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7"/>
      <c r="C1192" s="107"/>
      <c r="D1192" s="107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/>
      <c r="Q1192"/>
      <c r="R1192" s="108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7"/>
      <c r="C1193" s="107"/>
      <c r="D1193" s="107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/>
      <c r="Q1193"/>
      <c r="R1193" s="108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7"/>
      <c r="C1194" s="107"/>
      <c r="D1194" s="107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/>
      <c r="Q1194"/>
      <c r="R1194" s="108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7"/>
      <c r="C1195" s="107"/>
      <c r="D1195" s="107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/>
      <c r="Q1195"/>
      <c r="R1195" s="108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7"/>
      <c r="C1196" s="107"/>
      <c r="D1196" s="107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/>
      <c r="Q1196"/>
      <c r="R1196" s="108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7"/>
      <c r="C1197" s="107"/>
      <c r="D1197" s="107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/>
      <c r="Q1197"/>
      <c r="R1197" s="108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/>
      <c r="Q1198"/>
      <c r="R1198" s="108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7"/>
      <c r="C1199" s="107"/>
      <c r="D1199" s="107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/>
      <c r="Q1199"/>
      <c r="R1199" s="108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7"/>
      <c r="C1200" s="107"/>
      <c r="D1200" s="107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/>
      <c r="Q1200"/>
      <c r="R1200" s="108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7"/>
      <c r="C1201" s="107"/>
      <c r="D1201" s="107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/>
      <c r="Q1201"/>
      <c r="R1201" s="108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7"/>
      <c r="C1202" s="107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/>
      <c r="Q1202"/>
      <c r="R1202" s="108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/>
      <c r="Q1203"/>
      <c r="R1203" s="108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7"/>
      <c r="C1204" s="107"/>
      <c r="D1204" s="107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/>
      <c r="Q1204"/>
      <c r="R1204" s="108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7"/>
      <c r="C1205" s="107"/>
      <c r="D1205" s="107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/>
      <c r="Q1205"/>
      <c r="R1205" s="108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/>
      <c r="Q1206"/>
      <c r="R1206" s="108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7"/>
      <c r="C1207" s="107"/>
      <c r="D1207" s="107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/>
      <c r="Q1207"/>
      <c r="R1207" s="108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7"/>
      <c r="C1208" s="107"/>
      <c r="D1208" s="107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/>
      <c r="Q1208"/>
      <c r="R1208" s="108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7"/>
      <c r="C1209" s="107"/>
      <c r="D1209" s="107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/>
      <c r="Q1209"/>
      <c r="R1209" s="108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7"/>
      <c r="C1210" s="107"/>
      <c r="D1210" s="107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/>
      <c r="Q1210"/>
      <c r="R1210" s="108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7"/>
      <c r="C1211" s="107"/>
      <c r="D1211" s="107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/>
      <c r="Q1211"/>
      <c r="R1211" s="108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7"/>
      <c r="C1212" s="107"/>
      <c r="D1212" s="107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/>
      <c r="Q1212"/>
      <c r="R1212" s="108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7"/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/>
      <c r="Q1213"/>
      <c r="R1213" s="108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7"/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/>
      <c r="Q1214"/>
      <c r="R1214" s="108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/>
      <c r="Q1215"/>
      <c r="R1215" s="108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7"/>
      <c r="C1216" s="107"/>
      <c r="D1216" s="107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/>
      <c r="Q1216"/>
      <c r="R1216" s="108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7"/>
      <c r="C1217" s="107"/>
      <c r="D1217" s="107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/>
      <c r="Q1217"/>
      <c r="R1217" s="108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7"/>
      <c r="C1218" s="107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/>
      <c r="Q1218"/>
      <c r="R1218" s="108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7"/>
      <c r="C1219" s="107"/>
      <c r="D1219" s="107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/>
      <c r="Q1219"/>
      <c r="R1219" s="108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7"/>
      <c r="C1220" s="107"/>
      <c r="D1220" s="107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/>
      <c r="Q1220"/>
      <c r="R1220" s="108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7"/>
      <c r="C1221" s="107"/>
      <c r="D1221" s="107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/>
      <c r="Q1221"/>
      <c r="R1221" s="108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/>
      <c r="Q1222"/>
      <c r="R1222" s="108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7"/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/>
      <c r="Q1223"/>
      <c r="R1223" s="108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7"/>
      <c r="C1224" s="107"/>
      <c r="D1224" s="107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/>
      <c r="Q1224"/>
      <c r="R1224" s="108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7"/>
      <c r="C1225" s="107"/>
      <c r="D1225" s="107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/>
      <c r="Q1225"/>
      <c r="R1225" s="108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7"/>
      <c r="C1226" s="107"/>
      <c r="D1226" s="107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/>
      <c r="Q1226"/>
      <c r="R1226" s="108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7"/>
      <c r="C1227" s="107"/>
      <c r="D1227" s="107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/>
      <c r="Q1227"/>
      <c r="R1227" s="108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/>
      <c r="Q1228"/>
      <c r="R1228" s="108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7"/>
      <c r="C1229" s="107"/>
      <c r="D1229" s="107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/>
      <c r="Q1229"/>
      <c r="R1229" s="108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7"/>
      <c r="C1230" s="107"/>
      <c r="D1230" s="107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/>
      <c r="Q1230"/>
      <c r="R1230" s="108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7"/>
      <c r="C1231" s="107"/>
      <c r="D1231" s="107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/>
      <c r="Q1231"/>
      <c r="R1231" s="108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7"/>
      <c r="C1232" s="107"/>
      <c r="D1232" s="107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/>
      <c r="Q1232"/>
      <c r="R1232" s="108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/>
      <c r="Q1233"/>
      <c r="R1233" s="108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7"/>
      <c r="C1234" s="107"/>
      <c r="D1234" s="107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/>
      <c r="Q1234"/>
      <c r="R1234" s="108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/>
      <c r="Q1235"/>
      <c r="R1235" s="108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7"/>
      <c r="C1236" s="107"/>
      <c r="D1236" s="107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/>
      <c r="Q1236"/>
      <c r="R1236" s="108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7"/>
      <c r="C1237" s="107"/>
      <c r="D1237" s="107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/>
      <c r="Q1237"/>
      <c r="R1237" s="108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7"/>
      <c r="C1238" s="107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/>
      <c r="Q1238"/>
      <c r="R1238" s="108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7"/>
      <c r="C1239" s="107"/>
      <c r="D1239" s="107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/>
      <c r="Q1239"/>
      <c r="R1239" s="108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7"/>
      <c r="C1240" s="107"/>
      <c r="D1240" s="107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/>
      <c r="Q1240"/>
      <c r="R1240" s="108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7"/>
      <c r="C1241" s="107"/>
      <c r="D1241" s="107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/>
      <c r="Q1241"/>
      <c r="R1241" s="108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7"/>
      <c r="C1242" s="107"/>
      <c r="D1242" s="107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/>
      <c r="Q1242"/>
      <c r="R1242" s="108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7"/>
      <c r="C1243" s="107"/>
      <c r="D1243" s="107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/>
      <c r="Q1243"/>
      <c r="R1243" s="108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7"/>
      <c r="C1244" s="107"/>
      <c r="D1244" s="107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/>
      <c r="Q1244"/>
      <c r="R1244" s="108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/>
      <c r="Q1245"/>
      <c r="R1245" s="108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7"/>
      <c r="C1246" s="107"/>
      <c r="D1246" s="107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/>
      <c r="Q1246"/>
      <c r="R1246" s="108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7"/>
      <c r="C1247" s="107"/>
      <c r="D1247" s="107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/>
      <c r="Q1247"/>
      <c r="R1247" s="108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/>
      <c r="Q1248"/>
      <c r="R1248" s="108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7"/>
      <c r="C1249" s="107"/>
      <c r="D1249" s="107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/>
      <c r="Q1249"/>
      <c r="R1249" s="108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7"/>
      <c r="C1250" s="107"/>
      <c r="D1250" s="107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/>
      <c r="Q1250"/>
      <c r="R1250" s="108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7"/>
      <c r="C1251" s="107"/>
      <c r="D1251" s="107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/>
      <c r="Q1251"/>
      <c r="R1251" s="108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7"/>
      <c r="C1252" s="107"/>
      <c r="D1252" s="107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/>
      <c r="Q1252"/>
      <c r="R1252" s="108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7"/>
      <c r="C1253" s="107"/>
      <c r="D1253" s="107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/>
      <c r="Q1253"/>
      <c r="R1253" s="108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7"/>
      <c r="C1254" s="107"/>
      <c r="D1254" s="107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/>
      <c r="Q1254"/>
      <c r="R1254" s="108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7"/>
      <c r="C1255" s="107"/>
      <c r="D1255" s="107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/>
      <c r="Q1255"/>
      <c r="R1255" s="108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7"/>
      <c r="C1256" s="107"/>
      <c r="D1256" s="107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/>
      <c r="Q1256"/>
      <c r="R1256" s="108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7"/>
      <c r="C1257" s="107"/>
      <c r="D1257" s="107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/>
      <c r="Q1257"/>
      <c r="R1257" s="108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7"/>
      <c r="C1258" s="107"/>
      <c r="D1258" s="107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/>
      <c r="Q1258"/>
      <c r="R1258" s="108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7"/>
      <c r="C1259" s="107"/>
      <c r="D1259" s="107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/>
      <c r="Q1259"/>
      <c r="R1259" s="108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/>
      <c r="Q1260"/>
      <c r="R1260" s="108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7"/>
      <c r="C1261" s="107"/>
      <c r="D1261" s="107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/>
      <c r="Q1261"/>
      <c r="R1261" s="108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7"/>
      <c r="C1262" s="107"/>
      <c r="D1262" s="107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/>
      <c r="Q1262"/>
      <c r="R1262" s="108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7"/>
      <c r="C1263" s="107"/>
      <c r="D1263" s="107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/>
      <c r="Q1263"/>
      <c r="R1263" s="108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7"/>
      <c r="C1264" s="107"/>
      <c r="D1264" s="107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/>
      <c r="Q1264"/>
      <c r="R1264" s="108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7"/>
      <c r="C1265" s="107"/>
      <c r="D1265" s="107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/>
      <c r="Q1265"/>
      <c r="R1265" s="108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7"/>
      <c r="C1266" s="107"/>
      <c r="D1266" s="107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/>
      <c r="Q1266"/>
      <c r="R1266" s="108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/>
      <c r="Q1267"/>
      <c r="R1267" s="108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7"/>
      <c r="C1268" s="107"/>
      <c r="D1268" s="107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/>
      <c r="Q1268"/>
      <c r="R1268" s="108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7"/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/>
      <c r="Q1269"/>
      <c r="R1269" s="108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7"/>
      <c r="C1270" s="107"/>
      <c r="D1270" s="107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/>
      <c r="Q1270"/>
      <c r="R1270" s="108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7"/>
      <c r="C1271" s="107"/>
      <c r="D1271" s="107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/>
      <c r="Q1271"/>
      <c r="R1271" s="108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7"/>
      <c r="C1272" s="107"/>
      <c r="D1272" s="107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/>
      <c r="Q1272"/>
      <c r="R1272" s="108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7"/>
      <c r="C1273" s="107"/>
      <c r="D1273" s="107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/>
      <c r="Q1273"/>
      <c r="R1273" s="108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7"/>
      <c r="C1274" s="107"/>
      <c r="D1274" s="107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/>
      <c r="Q1274"/>
      <c r="R1274" s="108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7"/>
      <c r="C1275" s="107"/>
      <c r="D1275" s="107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/>
      <c r="Q1275"/>
      <c r="R1275" s="108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7"/>
      <c r="C1276" s="107"/>
      <c r="D1276" s="107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/>
      <c r="Q1276"/>
      <c r="R1276" s="108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7"/>
      <c r="C1277" s="107"/>
      <c r="D1277" s="107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/>
      <c r="Q1277"/>
      <c r="R1277" s="108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7"/>
      <c r="C1278" s="107"/>
      <c r="D1278" s="107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/>
      <c r="Q1278"/>
      <c r="R1278" s="108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7"/>
      <c r="C1279" s="107"/>
      <c r="D1279" s="107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/>
      <c r="Q1279"/>
      <c r="R1279" s="108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/>
      <c r="Q1280"/>
      <c r="R1280" s="108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7"/>
      <c r="C1281" s="107"/>
      <c r="D1281" s="107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/>
      <c r="Q1281"/>
      <c r="R1281" s="108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7"/>
      <c r="C1282" s="107"/>
      <c r="D1282" s="107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/>
      <c r="Q1282"/>
      <c r="R1282" s="108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7"/>
      <c r="C1283" s="107"/>
      <c r="D1283" s="107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/>
      <c r="Q1283"/>
      <c r="R1283" s="108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7"/>
      <c r="C1284" s="107"/>
      <c r="D1284" s="107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/>
      <c r="Q1284"/>
      <c r="R1284" s="108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7"/>
      <c r="C1285" s="107"/>
      <c r="D1285" s="107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/>
      <c r="Q1285"/>
      <c r="R1285" s="108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/>
      <c r="Q1286"/>
      <c r="R1286" s="108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7"/>
      <c r="C1287" s="107"/>
      <c r="D1287" s="107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/>
      <c r="Q1287"/>
      <c r="R1287" s="108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7"/>
      <c r="C1288" s="107"/>
      <c r="D1288" s="107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/>
      <c r="Q1288"/>
      <c r="R1288" s="108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7"/>
      <c r="C1289" s="107"/>
      <c r="D1289" s="107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/>
      <c r="Q1289"/>
      <c r="R1289" s="108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7"/>
      <c r="C1290" s="107"/>
      <c r="D1290" s="107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/>
      <c r="Q1290"/>
      <c r="R1290" s="108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7"/>
      <c r="C1291" s="107"/>
      <c r="D1291" s="107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/>
      <c r="Q1291"/>
      <c r="R1291" s="108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/>
      <c r="Q1292"/>
      <c r="R1292" s="108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/>
      <c r="Q1293"/>
      <c r="R1293" s="108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7"/>
      <c r="C1294" s="107"/>
      <c r="D1294" s="107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/>
      <c r="Q1294"/>
      <c r="R1294" s="108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7"/>
      <c r="C1295" s="107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/>
      <c r="Q1295"/>
      <c r="R1295" s="108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7"/>
      <c r="C1296" s="107"/>
      <c r="D1296" s="107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/>
      <c r="Q1296"/>
      <c r="R1296" s="108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7"/>
      <c r="C1297" s="107"/>
      <c r="D1297" s="107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/>
      <c r="Q1297"/>
      <c r="R1297" s="108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7"/>
      <c r="C1298" s="107"/>
      <c r="D1298" s="107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/>
      <c r="Q1298"/>
      <c r="R1298" s="108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7"/>
      <c r="C1299" s="107"/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/>
      <c r="Q1299"/>
      <c r="R1299" s="108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7"/>
      <c r="C1300" s="107"/>
      <c r="D1300" s="107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/>
      <c r="Q1300"/>
      <c r="R1300" s="108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7"/>
      <c r="C1301" s="107"/>
      <c r="D1301" s="107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/>
      <c r="Q1301"/>
      <c r="R1301" s="108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/>
      <c r="Q1302"/>
      <c r="R1302" s="108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7"/>
      <c r="C1303" s="107"/>
      <c r="D1303" s="107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/>
      <c r="Q1303"/>
      <c r="R1303" s="108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7"/>
      <c r="C1304" s="107"/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/>
      <c r="Q1304"/>
      <c r="R1304" s="108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7"/>
      <c r="C1305" s="107"/>
      <c r="D1305" s="107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/>
      <c r="Q1305"/>
      <c r="R1305" s="108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/>
      <c r="Q1306"/>
      <c r="R1306" s="108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7"/>
      <c r="C1307" s="107"/>
      <c r="D1307" s="107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/>
      <c r="Q1307"/>
      <c r="R1307" s="108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7"/>
      <c r="C1308" s="107"/>
      <c r="D1308" s="107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/>
      <c r="Q1308"/>
      <c r="R1308" s="108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/>
      <c r="Q1309"/>
      <c r="R1309" s="108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7"/>
      <c r="C1310" s="107"/>
      <c r="D1310" s="107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/>
      <c r="Q1310"/>
      <c r="R1310" s="108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7"/>
      <c r="C1311" s="107"/>
      <c r="D1311" s="107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/>
      <c r="Q1311"/>
      <c r="R1311" s="108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/>
      <c r="Q1312"/>
      <c r="R1312" s="108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/>
      <c r="Q1313"/>
      <c r="R1313" s="108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7"/>
      <c r="C1314" s="107"/>
      <c r="D1314" s="107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/>
      <c r="Q1314"/>
      <c r="R1314" s="108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7"/>
      <c r="C1315" s="107"/>
      <c r="D1315" s="107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/>
      <c r="Q1315"/>
      <c r="R1315" s="108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7"/>
      <c r="C1316" s="107"/>
      <c r="D1316" s="107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/>
      <c r="Q1316"/>
      <c r="R1316" s="108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7"/>
      <c r="C1317" s="107"/>
      <c r="D1317" s="107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/>
      <c r="Q1317"/>
      <c r="R1317" s="108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7"/>
      <c r="C1318" s="107"/>
      <c r="D1318" s="107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/>
      <c r="Q1318"/>
      <c r="R1318" s="108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7"/>
      <c r="C1319" s="107"/>
      <c r="D1319" s="107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/>
      <c r="Q1319"/>
      <c r="R1319" s="108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7"/>
      <c r="C1320" s="107"/>
      <c r="D1320" s="107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/>
      <c r="Q1320"/>
      <c r="R1320" s="108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7"/>
      <c r="C1321" s="107"/>
      <c r="D1321" s="107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/>
      <c r="Q1321"/>
      <c r="R1321" s="108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7"/>
      <c r="C1322" s="107"/>
      <c r="D1322" s="107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/>
      <c r="Q1322"/>
      <c r="R1322" s="108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7"/>
      <c r="C1323" s="107"/>
      <c r="D1323" s="107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/>
      <c r="Q1323"/>
      <c r="R1323" s="108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7"/>
      <c r="C1324" s="107"/>
      <c r="D1324" s="107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/>
      <c r="Q1324"/>
      <c r="R1324" s="108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/>
      <c r="Q1325"/>
      <c r="R1325" s="108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7"/>
      <c r="C1326" s="107"/>
      <c r="D1326" s="107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/>
      <c r="Q1326"/>
      <c r="R1326" s="108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7"/>
      <c r="C1327" s="107"/>
      <c r="D1327" s="107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/>
      <c r="Q1327"/>
      <c r="R1327" s="108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7"/>
      <c r="C1328" s="107"/>
      <c r="D1328" s="107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/>
      <c r="Q1328"/>
      <c r="R1328" s="108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7"/>
      <c r="C1329" s="107"/>
      <c r="D1329" s="107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/>
      <c r="Q1329"/>
      <c r="R1329" s="108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7"/>
      <c r="C1330" s="107"/>
      <c r="D1330" s="107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/>
      <c r="Q1330"/>
      <c r="R1330" s="108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7"/>
      <c r="C1331" s="107"/>
      <c r="D1331" s="107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/>
      <c r="Q1331"/>
      <c r="R1331" s="108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7"/>
      <c r="C1332" s="107"/>
      <c r="D1332" s="107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/>
      <c r="Q1332"/>
      <c r="R1332" s="108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7"/>
      <c r="C1333" s="107"/>
      <c r="D1333" s="107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/>
      <c r="Q1333"/>
      <c r="R1333" s="108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7"/>
      <c r="C1334" s="107"/>
      <c r="D1334" s="107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/>
      <c r="Q1334"/>
      <c r="R1334" s="108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7"/>
      <c r="C1335" s="107"/>
      <c r="D1335" s="107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/>
      <c r="Q1335"/>
      <c r="R1335" s="108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7"/>
      <c r="C1336" s="107"/>
      <c r="D1336" s="107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/>
      <c r="Q1336"/>
      <c r="R1336" s="108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7"/>
      <c r="C1337" s="107"/>
      <c r="D1337" s="107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/>
      <c r="Q1337"/>
      <c r="R1337" s="108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/>
      <c r="Q1338"/>
      <c r="R1338" s="108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7"/>
      <c r="C1339" s="107"/>
      <c r="D1339" s="107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/>
      <c r="Q1339"/>
      <c r="R1339" s="108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7"/>
      <c r="C1340" s="107"/>
      <c r="D1340" s="107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/>
      <c r="Q1340"/>
      <c r="R1340" s="108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7"/>
      <c r="C1341" s="107"/>
      <c r="D1341" s="107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/>
      <c r="Q1341"/>
      <c r="R1341" s="108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7"/>
      <c r="C1342" s="107"/>
      <c r="D1342" s="107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/>
      <c r="Q1342"/>
      <c r="R1342" s="108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7"/>
      <c r="C1343" s="107"/>
      <c r="D1343" s="107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/>
      <c r="Q1343"/>
      <c r="R1343" s="108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7"/>
      <c r="C1344" s="107"/>
      <c r="D1344" s="107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/>
      <c r="Q1344"/>
      <c r="R1344" s="108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7"/>
      <c r="C1345" s="107"/>
      <c r="D1345" s="107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/>
      <c r="Q1345"/>
      <c r="R1345" s="108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7"/>
      <c r="C1346" s="107"/>
      <c r="D1346" s="107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/>
      <c r="Q1346"/>
      <c r="R1346" s="108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7"/>
      <c r="C1347" s="107"/>
      <c r="D1347" s="107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/>
      <c r="Q1347"/>
      <c r="R1347" s="108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/>
      <c r="Q1348"/>
      <c r="R1348" s="108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7"/>
      <c r="C1349" s="107"/>
      <c r="D1349" s="107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/>
      <c r="Q1349"/>
      <c r="R1349" s="108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7"/>
      <c r="C1350" s="107"/>
      <c r="D1350" s="107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/>
      <c r="Q1350"/>
      <c r="R1350" s="108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7"/>
      <c r="C1351" s="107"/>
      <c r="D1351" s="107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/>
      <c r="Q1351"/>
      <c r="R1351" s="108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7"/>
      <c r="C1352" s="107"/>
      <c r="D1352" s="107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/>
      <c r="Q1352"/>
      <c r="R1352" s="108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7"/>
      <c r="C1353" s="107"/>
      <c r="D1353" s="107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/>
      <c r="Q1353"/>
      <c r="R1353" s="108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7"/>
      <c r="C1354" s="107"/>
      <c r="D1354" s="107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/>
      <c r="Q1354"/>
      <c r="R1354" s="108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/>
      <c r="Q1355"/>
      <c r="R1355" s="108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7"/>
      <c r="C1356" s="107"/>
      <c r="D1356" s="107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/>
      <c r="Q1356"/>
      <c r="R1356" s="108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/>
      <c r="Q1357"/>
      <c r="R1357" s="108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7"/>
      <c r="C1358" s="107"/>
      <c r="D1358" s="107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/>
      <c r="Q1358"/>
      <c r="R1358" s="108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7"/>
      <c r="C1359" s="107"/>
      <c r="D1359" s="107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/>
      <c r="Q1359"/>
      <c r="R1359" s="108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/>
      <c r="Q1360"/>
      <c r="R1360" s="108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7"/>
      <c r="C1361" s="107"/>
      <c r="D1361" s="107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/>
      <c r="Q1361"/>
      <c r="R1361" s="108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/>
      <c r="Q1362"/>
      <c r="R1362" s="108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7"/>
      <c r="C1363" s="107"/>
      <c r="D1363" s="107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/>
      <c r="Q1363"/>
      <c r="R1363" s="108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7"/>
      <c r="C1364" s="107"/>
      <c r="D1364" s="107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/>
      <c r="Q1364"/>
      <c r="R1364" s="108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7"/>
      <c r="C1365" s="107"/>
      <c r="D1365" s="107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/>
      <c r="Q1365"/>
      <c r="R1365" s="108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7"/>
      <c r="C1366" s="107"/>
      <c r="D1366" s="107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/>
      <c r="Q1366"/>
      <c r="R1366" s="108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7"/>
      <c r="C1367" s="107"/>
      <c r="D1367" s="107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/>
      <c r="Q1367"/>
      <c r="R1367" s="108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7"/>
      <c r="C1368" s="107"/>
      <c r="D1368" s="107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/>
      <c r="Q1368"/>
      <c r="R1368" s="108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7"/>
      <c r="C1369" s="107"/>
      <c r="D1369" s="107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/>
      <c r="Q1369"/>
      <c r="R1369" s="108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/>
      <c r="Q1370"/>
      <c r="R1370" s="108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7"/>
      <c r="C1371" s="107"/>
      <c r="D1371" s="107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/>
      <c r="Q1371"/>
      <c r="R1371" s="108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7"/>
      <c r="C1372" s="107"/>
      <c r="D1372" s="107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/>
      <c r="Q1372"/>
      <c r="R1372" s="108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7"/>
      <c r="C1373" s="107"/>
      <c r="D1373" s="107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/>
      <c r="Q1373"/>
      <c r="R1373" s="108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7"/>
      <c r="C1374" s="107"/>
      <c r="D1374" s="107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/>
      <c r="Q1374"/>
      <c r="R1374" s="108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7"/>
      <c r="C1375" s="107"/>
      <c r="D1375" s="107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/>
      <c r="Q1375"/>
      <c r="R1375" s="108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7"/>
      <c r="C1376" s="107"/>
      <c r="D1376" s="107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/>
      <c r="Q1376"/>
      <c r="R1376" s="108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7"/>
      <c r="C1377" s="107"/>
      <c r="D1377" s="107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/>
      <c r="Q1377"/>
      <c r="R1377" s="108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7"/>
      <c r="C1378" s="107"/>
      <c r="D1378" s="107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/>
      <c r="Q1378"/>
      <c r="R1378" s="108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7"/>
      <c r="C1379" s="107"/>
      <c r="D1379" s="107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/>
      <c r="Q1379"/>
      <c r="R1379" s="108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7"/>
      <c r="C1380" s="107"/>
      <c r="D1380" s="107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/>
      <c r="Q1380"/>
      <c r="R1380" s="108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7"/>
      <c r="C1381" s="107"/>
      <c r="D1381" s="107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/>
      <c r="Q1381"/>
      <c r="R1381" s="108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7"/>
      <c r="C1382" s="107"/>
      <c r="D1382" s="107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/>
      <c r="Q1382"/>
      <c r="R1382" s="108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/>
      <c r="Q1383"/>
      <c r="R1383" s="108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7"/>
      <c r="C1384" s="107"/>
      <c r="D1384" s="107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/>
      <c r="Q1384"/>
      <c r="R1384" s="108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7"/>
      <c r="C1385" s="107"/>
      <c r="D1385" s="107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/>
      <c r="Q1385"/>
      <c r="R1385" s="108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7"/>
      <c r="C1386" s="107"/>
      <c r="D1386" s="107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/>
      <c r="Q1386"/>
      <c r="R1386" s="108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7"/>
      <c r="C1387" s="107"/>
      <c r="D1387" s="107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/>
      <c r="Q1387"/>
      <c r="R1387" s="108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7"/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/>
      <c r="Q1388"/>
      <c r="R1388" s="108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7"/>
      <c r="C1389" s="107"/>
      <c r="D1389" s="107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/>
      <c r="Q1389"/>
      <c r="R1389" s="108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/>
      <c r="Q1390"/>
      <c r="R1390" s="108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7"/>
      <c r="C1391" s="107"/>
      <c r="D1391" s="107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/>
      <c r="Q1391"/>
      <c r="R1391" s="108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7"/>
      <c r="C1392" s="107"/>
      <c r="D1392" s="107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/>
      <c r="Q1392"/>
      <c r="R1392" s="108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7"/>
      <c r="C1393" s="107"/>
      <c r="D1393" s="107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/>
      <c r="Q1393"/>
      <c r="R1393" s="108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7"/>
      <c r="C1394" s="107"/>
      <c r="D1394" s="107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/>
      <c r="Q1394"/>
      <c r="R1394" s="108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7"/>
      <c r="C1395" s="107"/>
      <c r="D1395" s="107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/>
      <c r="Q1395"/>
      <c r="R1395" s="108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7"/>
      <c r="C1396" s="107"/>
      <c r="D1396" s="107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/>
      <c r="Q1396"/>
      <c r="R1396" s="108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7"/>
      <c r="C1397" s="107"/>
      <c r="D1397" s="107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/>
      <c r="Q1397"/>
      <c r="R1397" s="108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7"/>
      <c r="C1398" s="107"/>
      <c r="D1398" s="107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/>
      <c r="Q1398"/>
      <c r="R1398" s="108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7"/>
      <c r="C1399" s="107"/>
      <c r="D1399" s="107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/>
      <c r="Q1399"/>
      <c r="R1399" s="108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7"/>
      <c r="C1400" s="107"/>
      <c r="D1400" s="107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/>
      <c r="Q1400"/>
      <c r="R1400" s="108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7"/>
      <c r="C1401" s="107"/>
      <c r="D1401" s="107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/>
      <c r="Q1401"/>
      <c r="R1401" s="108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/>
      <c r="Q1402"/>
      <c r="R1402" s="108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7"/>
      <c r="C1403" s="107"/>
      <c r="D1403" s="107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/>
      <c r="Q1403"/>
      <c r="R1403" s="108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7"/>
      <c r="C1404" s="107"/>
      <c r="D1404" s="107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/>
      <c r="Q1404"/>
      <c r="R1404" s="108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7"/>
      <c r="C1405" s="107"/>
      <c r="D1405" s="107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/>
      <c r="Q1405"/>
      <c r="R1405" s="108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7"/>
      <c r="C1406" s="107"/>
      <c r="D1406" s="107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/>
      <c r="Q1406"/>
      <c r="R1406" s="108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7"/>
      <c r="C1407" s="107"/>
      <c r="D1407" s="107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/>
      <c r="Q1407"/>
      <c r="R1407" s="108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7"/>
      <c r="C1408" s="107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/>
      <c r="Q1408"/>
      <c r="R1408" s="108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7"/>
      <c r="C1409" s="107"/>
      <c r="D1409" s="107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/>
      <c r="Q1409"/>
      <c r="R1409" s="108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7"/>
      <c r="C1410" s="107"/>
      <c r="D1410" s="107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/>
      <c r="Q1410"/>
      <c r="R1410" s="108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7"/>
      <c r="C1411" s="107"/>
      <c r="D1411" s="107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/>
      <c r="Q1411"/>
      <c r="R1411" s="108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7"/>
      <c r="C1412" s="107"/>
      <c r="D1412" s="107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/>
      <c r="Q1412"/>
      <c r="R1412" s="108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7"/>
      <c r="C1413" s="107"/>
      <c r="D1413" s="107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/>
      <c r="Q1413"/>
      <c r="R1413" s="108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7"/>
      <c r="C1414" s="107"/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/>
      <c r="Q1414"/>
      <c r="R1414" s="108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/>
      <c r="Q1415"/>
      <c r="R1415" s="108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7"/>
      <c r="C1416" s="107"/>
      <c r="D1416" s="107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/>
      <c r="Q1416"/>
      <c r="R1416" s="108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7"/>
      <c r="C1417" s="107"/>
      <c r="D1417" s="107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/>
      <c r="Q1417"/>
      <c r="R1417" s="108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7"/>
      <c r="C1418" s="107"/>
      <c r="D1418" s="107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/>
      <c r="Q1418"/>
      <c r="R1418" s="108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7"/>
      <c r="C1419" s="107"/>
      <c r="D1419" s="107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/>
      <c r="Q1419"/>
      <c r="R1419" s="108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/>
      <c r="Q1420"/>
      <c r="R1420" s="108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7"/>
      <c r="C1421" s="107"/>
      <c r="D1421" s="107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/>
      <c r="Q1421"/>
      <c r="R1421" s="108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7"/>
      <c r="C1422" s="107"/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/>
      <c r="Q1422"/>
      <c r="R1422" s="108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7"/>
      <c r="C1423" s="107"/>
      <c r="D1423" s="107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/>
      <c r="Q1423"/>
      <c r="R1423" s="108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7"/>
      <c r="C1424" s="107"/>
      <c r="D1424" s="107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/>
      <c r="Q1424"/>
      <c r="R1424" s="108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7"/>
      <c r="C1425" s="107"/>
      <c r="D1425" s="107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/>
      <c r="Q1425"/>
      <c r="R1425" s="108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7"/>
      <c r="C1426" s="107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/>
      <c r="Q1426"/>
      <c r="R1426" s="108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7"/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/>
      <c r="Q1427"/>
      <c r="R1427" s="108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/>
      <c r="Q1428"/>
      <c r="R1428" s="108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7"/>
      <c r="C1429" s="107"/>
      <c r="D1429" s="107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/>
      <c r="Q1429"/>
      <c r="R1429" s="108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7"/>
      <c r="C1430" s="107"/>
      <c r="D1430" s="107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/>
      <c r="Q1430"/>
      <c r="R1430" s="108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7"/>
      <c r="C1431" s="107"/>
      <c r="D1431" s="107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/>
      <c r="Q1431"/>
      <c r="R1431" s="108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7"/>
      <c r="C1432" s="107"/>
      <c r="D1432" s="107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/>
      <c r="Q1432"/>
      <c r="R1432" s="108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7"/>
      <c r="C1433" s="107"/>
      <c r="D1433" s="107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/>
      <c r="Q1433"/>
      <c r="R1433" s="108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7"/>
      <c r="C1434" s="107"/>
      <c r="D1434" s="107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/>
      <c r="Q1434"/>
      <c r="R1434" s="108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7"/>
      <c r="C1435" s="107"/>
      <c r="D1435" s="107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/>
      <c r="Q1435"/>
      <c r="R1435" s="108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7"/>
      <c r="C1436" s="107"/>
      <c r="D1436" s="107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/>
      <c r="Q1436"/>
      <c r="R1436" s="108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7"/>
      <c r="C1437" s="107"/>
      <c r="D1437" s="107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/>
      <c r="Q1437"/>
      <c r="R1437" s="108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7"/>
      <c r="C1438" s="107"/>
      <c r="D1438" s="107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/>
      <c r="Q1438"/>
      <c r="R1438" s="108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7"/>
      <c r="C1439" s="107"/>
      <c r="D1439" s="107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/>
      <c r="Q1439"/>
      <c r="R1439" s="108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7"/>
      <c r="C1440" s="107"/>
      <c r="D1440" s="107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/>
      <c r="Q1440"/>
      <c r="R1440" s="108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7"/>
      <c r="C1441" s="107"/>
      <c r="D1441" s="107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/>
      <c r="Q1441"/>
      <c r="R1441" s="108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7"/>
      <c r="C1442" s="107"/>
      <c r="D1442" s="107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/>
      <c r="Q1442"/>
      <c r="R1442" s="108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7"/>
      <c r="C1443" s="107"/>
      <c r="D1443" s="107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/>
      <c r="Q1443"/>
      <c r="R1443" s="108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7"/>
      <c r="C1444" s="107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/>
      <c r="Q1444"/>
      <c r="R1444" s="108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7"/>
      <c r="C1445" s="107"/>
      <c r="D1445" s="107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/>
      <c r="Q1445"/>
      <c r="R1445" s="108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7"/>
      <c r="C1446" s="107"/>
      <c r="D1446" s="107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/>
      <c r="Q1446"/>
      <c r="R1446" s="108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/>
      <c r="Q1447"/>
      <c r="R1447" s="108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7"/>
      <c r="C1448" s="107"/>
      <c r="D1448" s="107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/>
      <c r="Q1448"/>
      <c r="R1448" s="108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7"/>
      <c r="C1449" s="107"/>
      <c r="D1449" s="107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/>
      <c r="Q1449"/>
      <c r="R1449" s="108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7"/>
      <c r="C1450" s="107"/>
      <c r="D1450" s="107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/>
      <c r="Q1450"/>
      <c r="R1450" s="108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7"/>
      <c r="C1451" s="107"/>
      <c r="D1451" s="107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/>
      <c r="Q1451"/>
      <c r="R1451" s="108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7"/>
      <c r="C1452" s="107"/>
      <c r="D1452" s="107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/>
      <c r="Q1452"/>
      <c r="R1452" s="108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7"/>
      <c r="C1453" s="107"/>
      <c r="D1453" s="107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/>
      <c r="Q1453"/>
      <c r="R1453" s="108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7"/>
      <c r="C1454" s="107"/>
      <c r="D1454" s="107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/>
      <c r="Q1454"/>
      <c r="R1454" s="108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7"/>
      <c r="C1455" s="107"/>
      <c r="D1455" s="107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/>
      <c r="Q1455"/>
      <c r="R1455" s="108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7"/>
      <c r="C1456" s="107"/>
      <c r="D1456" s="107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/>
      <c r="Q1456"/>
      <c r="R1456" s="108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/>
      <c r="Q1457"/>
      <c r="R1457" s="108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7"/>
      <c r="C1458" s="107"/>
      <c r="D1458" s="107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/>
      <c r="Q1458"/>
      <c r="R1458" s="108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7"/>
      <c r="C1459" s="107"/>
      <c r="D1459" s="107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/>
      <c r="Q1459"/>
      <c r="R1459" s="108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/>
      <c r="Q1460"/>
      <c r="R1460" s="108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7"/>
      <c r="C1461" s="107"/>
      <c r="D1461" s="107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/>
      <c r="Q1461"/>
      <c r="R1461" s="108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7"/>
      <c r="C1462" s="107"/>
      <c r="D1462" s="107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/>
      <c r="Q1462"/>
      <c r="R1462" s="108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/>
      <c r="Q1463"/>
      <c r="R1463" s="108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7"/>
      <c r="C1464" s="107"/>
      <c r="D1464" s="107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/>
      <c r="Q1464"/>
      <c r="R1464" s="108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7"/>
      <c r="C1465" s="107"/>
      <c r="D1465" s="107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/>
      <c r="Q1465"/>
      <c r="R1465" s="108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7"/>
      <c r="C1466" s="107"/>
      <c r="D1466" s="107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/>
      <c r="Q1466"/>
      <c r="R1466" s="108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7"/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/>
      <c r="Q1467"/>
      <c r="R1467" s="108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7"/>
      <c r="C1468" s="107"/>
      <c r="D1468" s="107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/>
      <c r="Q1468"/>
      <c r="R1468" s="108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7"/>
      <c r="C1469" s="107"/>
      <c r="D1469" s="107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/>
      <c r="Q1469"/>
      <c r="R1469" s="108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7"/>
      <c r="C1470" s="107"/>
      <c r="D1470" s="107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/>
      <c r="Q1470"/>
      <c r="R1470" s="108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7"/>
      <c r="C1471" s="107"/>
      <c r="D1471" s="107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/>
      <c r="Q1471"/>
      <c r="R1471" s="108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7"/>
      <c r="C1472" s="107"/>
      <c r="D1472" s="107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/>
      <c r="Q1472"/>
      <c r="R1472" s="108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/>
      <c r="Q1473"/>
      <c r="R1473" s="108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7"/>
      <c r="C1474" s="107"/>
      <c r="D1474" s="107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/>
      <c r="Q1474"/>
      <c r="R1474" s="108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7"/>
      <c r="C1475" s="107"/>
      <c r="D1475" s="107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/>
      <c r="Q1475"/>
      <c r="R1475" s="108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7"/>
      <c r="C1476" s="107"/>
      <c r="D1476" s="107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/>
      <c r="Q1476"/>
      <c r="R1476" s="108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7"/>
      <c r="C1477" s="107"/>
      <c r="D1477" s="107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/>
      <c r="Q1477"/>
      <c r="R1477" s="108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7"/>
      <c r="C1478" s="107"/>
      <c r="D1478" s="107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/>
      <c r="Q1478"/>
      <c r="R1478" s="108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/>
      <c r="Q1479"/>
      <c r="R1479" s="108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7"/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/>
      <c r="Q1480"/>
      <c r="R1480" s="108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7"/>
      <c r="C1481" s="107"/>
      <c r="D1481" s="107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/>
      <c r="Q1481"/>
      <c r="R1481" s="108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7"/>
      <c r="C1482" s="107"/>
      <c r="D1482" s="107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/>
      <c r="Q1482"/>
      <c r="R1482" s="108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7"/>
      <c r="C1483" s="107"/>
      <c r="D1483" s="107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/>
      <c r="Q1483"/>
      <c r="R1483" s="108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7"/>
      <c r="C1484" s="107"/>
      <c r="D1484" s="107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/>
      <c r="Q1484"/>
      <c r="R1484" s="108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7"/>
      <c r="C1485" s="107"/>
      <c r="D1485" s="107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/>
      <c r="Q1485"/>
      <c r="R1485" s="108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7"/>
      <c r="C1486" s="107"/>
      <c r="D1486" s="107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/>
      <c r="Q1486"/>
      <c r="R1486" s="108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7"/>
      <c r="C1487" s="107"/>
      <c r="D1487" s="107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/>
      <c r="Q1487"/>
      <c r="R1487" s="108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7"/>
      <c r="C1488" s="107"/>
      <c r="D1488" s="107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/>
      <c r="Q1488"/>
      <c r="R1488" s="108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7"/>
      <c r="C1489" s="107"/>
      <c r="D1489" s="107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/>
      <c r="Q1489"/>
      <c r="R1489" s="108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7"/>
      <c r="C1490" s="107"/>
      <c r="D1490" s="107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/>
      <c r="Q1490"/>
      <c r="R1490" s="108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7"/>
      <c r="C1491" s="107"/>
      <c r="D1491" s="107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/>
      <c r="Q1491"/>
      <c r="R1491" s="108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/>
      <c r="Q1492"/>
      <c r="R1492" s="108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7"/>
      <c r="C1493" s="107"/>
      <c r="D1493" s="107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/>
      <c r="Q1493"/>
      <c r="R1493" s="108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7"/>
      <c r="C1494" s="107"/>
      <c r="D1494" s="107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/>
      <c r="Q1494"/>
      <c r="R1494" s="108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7"/>
      <c r="C1495" s="107"/>
      <c r="D1495" s="107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/>
      <c r="Q1495"/>
      <c r="R1495" s="108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7"/>
      <c r="C1496" s="107"/>
      <c r="D1496" s="107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/>
      <c r="Q1496"/>
      <c r="R1496" s="108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7"/>
      <c r="C1497" s="107"/>
      <c r="D1497" s="107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/>
      <c r="Q1497"/>
      <c r="R1497" s="108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7"/>
      <c r="C1498" s="107"/>
      <c r="D1498" s="107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/>
      <c r="Q1498"/>
      <c r="R1498" s="108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7"/>
      <c r="C1499" s="107"/>
      <c r="D1499" s="107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/>
      <c r="Q1499"/>
      <c r="R1499" s="108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7"/>
      <c r="C1500" s="107"/>
      <c r="D1500" s="107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/>
      <c r="Q1500"/>
      <c r="R1500" s="108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7"/>
      <c r="C1501" s="107"/>
      <c r="D1501" s="107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/>
      <c r="Q1501"/>
      <c r="R1501" s="108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7"/>
      <c r="C1502" s="107"/>
      <c r="D1502" s="107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/>
      <c r="Q1502"/>
      <c r="R1502" s="108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7"/>
      <c r="C1503" s="107"/>
      <c r="D1503" s="107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/>
      <c r="Q1503"/>
      <c r="R1503" s="108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7"/>
      <c r="C1504" s="107"/>
      <c r="D1504" s="107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/>
      <c r="Q1504"/>
      <c r="R1504" s="108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/>
      <c r="Q1505"/>
      <c r="R1505" s="108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7"/>
      <c r="C1506" s="107"/>
      <c r="D1506" s="107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/>
      <c r="Q1506"/>
      <c r="R1506" s="108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7"/>
      <c r="C1507" s="107"/>
      <c r="D1507" s="107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/>
      <c r="Q1507"/>
      <c r="R1507" s="108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7"/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/>
      <c r="Q1508"/>
      <c r="R1508" s="108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7"/>
      <c r="C1509" s="107"/>
      <c r="D1509" s="107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/>
      <c r="Q1509"/>
      <c r="R1509" s="108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7"/>
      <c r="C1510" s="107"/>
      <c r="D1510" s="107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/>
      <c r="Q1510"/>
      <c r="R1510" s="108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7"/>
      <c r="C1511" s="107"/>
      <c r="D1511" s="107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/>
      <c r="Q1511"/>
      <c r="R1511" s="108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7"/>
      <c r="C1512" s="107"/>
      <c r="D1512" s="107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/>
      <c r="Q1512"/>
      <c r="R1512" s="108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7"/>
      <c r="C1513" s="107"/>
      <c r="D1513" s="107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/>
      <c r="Q1513"/>
      <c r="R1513" s="108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7"/>
      <c r="C1514" s="107"/>
      <c r="D1514" s="107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/>
      <c r="Q1514"/>
      <c r="R1514" s="108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7"/>
      <c r="C1515" s="107"/>
      <c r="D1515" s="107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/>
      <c r="Q1515"/>
      <c r="R1515" s="108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7"/>
      <c r="C1516" s="107"/>
      <c r="D1516" s="107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/>
      <c r="Q1516"/>
      <c r="R1516" s="108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7"/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/>
      <c r="Q1517"/>
      <c r="R1517" s="108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/>
      <c r="Q1518"/>
      <c r="R1518" s="108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7"/>
      <c r="C1519" s="107"/>
      <c r="D1519" s="107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/>
      <c r="Q1519"/>
      <c r="R1519" s="108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7"/>
      <c r="C1520" s="107"/>
      <c r="D1520" s="107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/>
      <c r="Q1520"/>
      <c r="R1520" s="108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7"/>
      <c r="C1521" s="107"/>
      <c r="D1521" s="107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/>
      <c r="Q1521"/>
      <c r="R1521" s="108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7"/>
      <c r="C1522" s="107"/>
      <c r="D1522" s="107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/>
      <c r="Q1522"/>
      <c r="R1522" s="108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7"/>
      <c r="C1523" s="107"/>
      <c r="D1523" s="107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/>
      <c r="Q1523"/>
      <c r="R1523" s="108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7"/>
      <c r="C1524" s="107"/>
      <c r="D1524" s="107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/>
      <c r="Q1524"/>
      <c r="R1524" s="108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7"/>
      <c r="C1525" s="107"/>
      <c r="D1525" s="107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/>
      <c r="Q1525"/>
      <c r="R1525" s="108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7"/>
      <c r="C1526" s="107"/>
      <c r="D1526" s="107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/>
      <c r="Q1526"/>
      <c r="R1526" s="108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7"/>
      <c r="C1527" s="107"/>
      <c r="D1527" s="107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/>
      <c r="Q1527"/>
      <c r="R1527" s="108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7"/>
      <c r="C1528" s="107"/>
      <c r="D1528" s="107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/>
      <c r="Q1528"/>
      <c r="R1528" s="108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7"/>
      <c r="C1529" s="107"/>
      <c r="D1529" s="107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/>
      <c r="Q1529"/>
      <c r="R1529" s="108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7"/>
      <c r="C1530" s="107"/>
      <c r="D1530" s="107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/>
      <c r="Q1530"/>
      <c r="R1530" s="108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7"/>
      <c r="C1531" s="107"/>
      <c r="D1531" s="107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/>
      <c r="Q1531"/>
      <c r="R1531" s="108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7"/>
      <c r="C1532" s="107"/>
      <c r="D1532" s="107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/>
      <c r="Q1532"/>
      <c r="R1532" s="108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7"/>
      <c r="C1533" s="107"/>
      <c r="D1533" s="107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/>
      <c r="Q1533"/>
      <c r="R1533" s="108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7"/>
      <c r="C1534" s="107"/>
      <c r="D1534" s="107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/>
      <c r="Q1534"/>
      <c r="R1534" s="108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7"/>
      <c r="C1535" s="107"/>
      <c r="D1535" s="107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/>
      <c r="Q1535"/>
      <c r="R1535" s="108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7"/>
      <c r="C1536" s="107"/>
      <c r="D1536" s="107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/>
      <c r="Q1536"/>
      <c r="R1536" s="108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/>
      <c r="Q1537"/>
      <c r="R1537" s="108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7"/>
      <c r="C1538" s="107"/>
      <c r="D1538" s="107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/>
      <c r="Q1538"/>
      <c r="R1538" s="108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7"/>
      <c r="C1539" s="107"/>
      <c r="D1539" s="107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/>
      <c r="Q1539"/>
      <c r="R1539" s="108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7"/>
      <c r="C1540" s="107"/>
      <c r="D1540" s="107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/>
      <c r="Q1540"/>
      <c r="R1540" s="108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7"/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/>
      <c r="Q1541"/>
      <c r="R1541" s="108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7"/>
      <c r="C1542" s="107"/>
      <c r="D1542" s="107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/>
      <c r="Q1542"/>
      <c r="R1542" s="108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7"/>
      <c r="C1543" s="107"/>
      <c r="D1543" s="107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/>
      <c r="Q1543"/>
      <c r="R1543" s="108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7"/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/>
      <c r="Q1544"/>
      <c r="R1544" s="108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/>
      <c r="Q1545"/>
      <c r="R1545" s="108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7"/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/>
      <c r="Q1546"/>
      <c r="R1546" s="108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7"/>
      <c r="C1547" s="107"/>
      <c r="D1547" s="107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/>
      <c r="Q1547"/>
      <c r="R1547" s="108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/>
      <c r="Q1548"/>
      <c r="R1548" s="108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7"/>
      <c r="C1549" s="107"/>
      <c r="D1549" s="107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/>
      <c r="Q1549"/>
      <c r="R1549" s="108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/>
      <c r="Q1550"/>
      <c r="R1550" s="108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7"/>
      <c r="C1551" s="107"/>
      <c r="D1551" s="107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/>
      <c r="Q1551"/>
      <c r="R1551" s="108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7"/>
      <c r="C1552" s="107"/>
      <c r="D1552" s="107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/>
      <c r="Q1552"/>
      <c r="R1552" s="108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7"/>
      <c r="C1553" s="107"/>
      <c r="D1553" s="107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/>
      <c r="Q1553"/>
      <c r="R1553" s="108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/>
      <c r="Q1554"/>
      <c r="R1554" s="108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7"/>
      <c r="C1555" s="107"/>
      <c r="D1555" s="107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/>
      <c r="Q1555"/>
      <c r="R1555" s="108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/>
      <c r="Q1556"/>
      <c r="R1556" s="108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7"/>
      <c r="C1557" s="107"/>
      <c r="D1557" s="107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/>
      <c r="Q1557"/>
      <c r="R1557" s="108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7"/>
      <c r="C1558" s="107"/>
      <c r="D1558" s="107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/>
      <c r="Q1558"/>
      <c r="R1558" s="108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7"/>
      <c r="C1559" s="107"/>
      <c r="D1559" s="107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/>
      <c r="Q1559"/>
      <c r="R1559" s="108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7"/>
      <c r="C1560" s="107"/>
      <c r="D1560" s="107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/>
      <c r="Q1560"/>
      <c r="R1560" s="108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7"/>
      <c r="C1561" s="107"/>
      <c r="D1561" s="107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/>
      <c r="Q1561"/>
      <c r="R1561" s="108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7"/>
      <c r="C1562" s="107"/>
      <c r="D1562" s="107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/>
      <c r="Q1562"/>
      <c r="R1562" s="108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/>
      <c r="Q1563"/>
      <c r="R1563" s="108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7"/>
      <c r="C1564" s="107"/>
      <c r="D1564" s="107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/>
      <c r="Q1564"/>
      <c r="R1564" s="108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7"/>
      <c r="C1565" s="107"/>
      <c r="D1565" s="107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/>
      <c r="Q1565"/>
      <c r="R1565" s="108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7"/>
      <c r="C1566" s="107"/>
      <c r="D1566" s="107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/>
      <c r="Q1566"/>
      <c r="R1566" s="108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7"/>
      <c r="C1567" s="107"/>
      <c r="D1567" s="107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/>
      <c r="Q1567"/>
      <c r="R1567" s="108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7"/>
      <c r="C1568" s="107"/>
      <c r="D1568" s="107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/>
      <c r="Q1568"/>
      <c r="R1568" s="108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7"/>
      <c r="C1569" s="107"/>
      <c r="D1569" s="107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/>
      <c r="Q1569"/>
      <c r="R1569" s="108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7"/>
      <c r="C1570" s="107"/>
      <c r="D1570" s="107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/>
      <c r="Q1570"/>
      <c r="R1570" s="108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7"/>
      <c r="C1571" s="107"/>
      <c r="D1571" s="107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/>
      <c r="Q1571"/>
      <c r="R1571" s="108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7"/>
      <c r="C1572" s="107"/>
      <c r="D1572" s="107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/>
      <c r="Q1572"/>
      <c r="R1572" s="108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7"/>
      <c r="C1573" s="107"/>
      <c r="D1573" s="107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/>
      <c r="Q1573"/>
      <c r="R1573" s="108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/>
      <c r="Q1574"/>
      <c r="R1574" s="108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/>
      <c r="Q1575"/>
      <c r="R1575" s="108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7"/>
      <c r="C1576" s="107"/>
      <c r="D1576" s="107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/>
      <c r="Q1576"/>
      <c r="R1576" s="108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7"/>
      <c r="C1577" s="107"/>
      <c r="D1577" s="107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/>
      <c r="Q1577"/>
      <c r="R1577" s="108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7"/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/>
      <c r="Q1578"/>
      <c r="R1578" s="108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/>
      <c r="Q1579"/>
      <c r="R1579" s="108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/>
      <c r="Q1580"/>
      <c r="R1580" s="108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7"/>
      <c r="C1581" s="107"/>
      <c r="D1581" s="107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/>
      <c r="Q1581"/>
      <c r="R1581" s="108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/>
      <c r="Q1582"/>
      <c r="R1582" s="108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7"/>
      <c r="C1583" s="107"/>
      <c r="D1583" s="107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/>
      <c r="Q1583"/>
      <c r="R1583" s="108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7"/>
      <c r="C1584" s="107"/>
      <c r="D1584" s="107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/>
      <c r="Q1584"/>
      <c r="R1584" s="108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7"/>
      <c r="C1585" s="107"/>
      <c r="D1585" s="107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/>
      <c r="Q1585"/>
      <c r="R1585" s="108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7"/>
      <c r="C1586" s="107"/>
      <c r="D1586" s="107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/>
      <c r="Q1586"/>
      <c r="R1586" s="108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7"/>
      <c r="C1587" s="107"/>
      <c r="D1587" s="107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/>
      <c r="Q1587"/>
      <c r="R1587" s="108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7"/>
      <c r="C1588" s="107"/>
      <c r="D1588" s="107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/>
      <c r="Q1588"/>
      <c r="R1588" s="108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7"/>
      <c r="C1589" s="107"/>
      <c r="D1589" s="107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/>
      <c r="Q1589"/>
      <c r="R1589" s="108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7"/>
      <c r="C1590" s="107"/>
      <c r="D1590" s="107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/>
      <c r="Q1590"/>
      <c r="R1590" s="108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7"/>
      <c r="C1591" s="107"/>
      <c r="D1591" s="107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/>
      <c r="Q1591"/>
      <c r="R1591" s="108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7"/>
      <c r="C1592" s="107"/>
      <c r="D1592" s="107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/>
      <c r="Q1592"/>
      <c r="R1592" s="108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7"/>
      <c r="C1593" s="107"/>
      <c r="D1593" s="107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/>
      <c r="Q1593"/>
      <c r="R1593" s="108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7"/>
      <c r="C1594" s="107"/>
      <c r="D1594" s="107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/>
      <c r="Q1594"/>
      <c r="R1594" s="108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/>
      <c r="Q1595"/>
      <c r="R1595" s="108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7"/>
      <c r="C1596" s="107"/>
      <c r="D1596" s="107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/>
      <c r="Q1596"/>
      <c r="R1596" s="108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7"/>
      <c r="C1597" s="107"/>
      <c r="D1597" s="107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/>
      <c r="Q1597"/>
      <c r="R1597" s="108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7"/>
      <c r="C1598" s="107"/>
      <c r="D1598" s="107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/>
      <c r="Q1598"/>
      <c r="R1598" s="108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7"/>
      <c r="C1599" s="107"/>
      <c r="D1599" s="107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/>
      <c r="Q1599"/>
      <c r="R1599" s="108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7"/>
      <c r="C1600" s="107"/>
      <c r="D1600" s="107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/>
      <c r="Q1600"/>
      <c r="R1600" s="108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7"/>
      <c r="C1601" s="107"/>
      <c r="D1601" s="107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/>
      <c r="Q1601"/>
      <c r="R1601" s="108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7"/>
      <c r="C1602" s="107"/>
      <c r="D1602" s="107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/>
      <c r="Q1602"/>
      <c r="R1602" s="108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7"/>
      <c r="C1603" s="107"/>
      <c r="D1603" s="107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/>
      <c r="Q1603"/>
      <c r="R1603" s="108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7"/>
      <c r="C1604" s="107"/>
      <c r="D1604" s="107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/>
      <c r="Q1604"/>
      <c r="R1604" s="108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7"/>
      <c r="C1605" s="107"/>
      <c r="D1605" s="107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/>
      <c r="Q1605"/>
      <c r="R1605" s="108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7"/>
      <c r="C1606" s="107"/>
      <c r="D1606" s="107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/>
      <c r="Q1606"/>
      <c r="R1606" s="108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7"/>
      <c r="C1607" s="107"/>
      <c r="D1607" s="107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/>
      <c r="Q1607"/>
      <c r="R1607" s="108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/>
      <c r="Q1608"/>
      <c r="R1608" s="108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/>
      <c r="Q1609"/>
      <c r="R1609" s="108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/>
      <c r="Q1610"/>
      <c r="R1610" s="108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7"/>
      <c r="C1611" s="107"/>
      <c r="D1611" s="107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/>
      <c r="Q1611"/>
      <c r="R1611" s="108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7"/>
      <c r="C1612" s="107"/>
      <c r="D1612" s="107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/>
      <c r="Q1612"/>
      <c r="R1612" s="108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7"/>
      <c r="C1613" s="107"/>
      <c r="D1613" s="107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/>
      <c r="Q1613"/>
      <c r="R1613" s="108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7"/>
      <c r="C1614" s="107"/>
      <c r="D1614" s="107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/>
      <c r="Q1614"/>
      <c r="R1614" s="108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7"/>
      <c r="C1615" s="107"/>
      <c r="D1615" s="107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/>
      <c r="Q1615"/>
      <c r="R1615" s="108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7"/>
      <c r="C1616" s="107"/>
      <c r="D1616" s="107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/>
      <c r="Q1616"/>
      <c r="R1616" s="108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7"/>
      <c r="C1617" s="107"/>
      <c r="D1617" s="107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/>
      <c r="Q1617"/>
      <c r="R1617" s="108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7"/>
      <c r="C1618" s="107"/>
      <c r="D1618" s="107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/>
      <c r="Q1618"/>
      <c r="R1618" s="108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7"/>
      <c r="C1619" s="107"/>
      <c r="D1619" s="107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/>
      <c r="Q1619"/>
      <c r="R1619" s="108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7"/>
      <c r="C1620" s="107"/>
      <c r="D1620" s="107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/>
      <c r="Q1620"/>
      <c r="R1620" s="108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7"/>
      <c r="C1621" s="107"/>
      <c r="D1621" s="107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/>
      <c r="Q1621"/>
      <c r="R1621" s="108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7"/>
      <c r="C1622" s="107"/>
      <c r="D1622" s="107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/>
      <c r="Q1622"/>
      <c r="R1622" s="108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7"/>
      <c r="C1623" s="107"/>
      <c r="D1623" s="107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/>
      <c r="Q1623"/>
      <c r="R1623" s="108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7"/>
      <c r="C1624" s="107"/>
      <c r="D1624" s="107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/>
      <c r="Q1624"/>
      <c r="R1624" s="108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7"/>
      <c r="C1625" s="107"/>
      <c r="D1625" s="107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/>
      <c r="Q1625"/>
      <c r="R1625" s="108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7"/>
      <c r="C1626" s="107"/>
      <c r="D1626" s="107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/>
      <c r="Q1626"/>
      <c r="R1626" s="108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/>
      <c r="Q1627"/>
      <c r="R1627" s="108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7"/>
      <c r="C1628" s="107"/>
      <c r="D1628" s="107"/>
      <c r="E1628" s="107"/>
      <c r="F1628" s="107"/>
      <c r="G1628" s="107"/>
      <c r="H1628" s="107"/>
      <c r="I1628" s="107"/>
      <c r="J1628" s="107"/>
      <c r="K1628" s="107"/>
      <c r="L1628" s="107"/>
      <c r="M1628" s="107"/>
      <c r="N1628" s="107"/>
      <c r="O1628" s="107"/>
      <c r="P1628"/>
      <c r="Q1628"/>
      <c r="R1628" s="108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7"/>
      <c r="C1629" s="107"/>
      <c r="D1629" s="107"/>
      <c r="E1629" s="107"/>
      <c r="F1629" s="107"/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/>
      <c r="Q1629"/>
      <c r="R1629" s="108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7"/>
      <c r="C1630" s="107"/>
      <c r="D1630" s="107"/>
      <c r="E1630" s="107"/>
      <c r="F1630" s="107"/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/>
      <c r="Q1630"/>
      <c r="R1630" s="108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7"/>
      <c r="C1631" s="107"/>
      <c r="D1631" s="107"/>
      <c r="E1631" s="107"/>
      <c r="F1631" s="107"/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/>
      <c r="Q1631"/>
      <c r="R1631" s="108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7"/>
      <c r="C1632" s="107"/>
      <c r="D1632" s="107"/>
      <c r="E1632" s="107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/>
      <c r="Q1632"/>
      <c r="R1632" s="108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7"/>
      <c r="C1633" s="107"/>
      <c r="D1633" s="107"/>
      <c r="E1633" s="107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/>
      <c r="Q1633"/>
      <c r="R1633" s="108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7"/>
      <c r="C1634" s="107"/>
      <c r="D1634" s="107"/>
      <c r="E1634" s="107"/>
      <c r="F1634" s="107"/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/>
      <c r="Q1634"/>
      <c r="R1634" s="108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7"/>
      <c r="C1635" s="107"/>
      <c r="D1635" s="107"/>
      <c r="E1635" s="107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/>
      <c r="Q1635"/>
      <c r="R1635" s="108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/>
      <c r="Q1636"/>
      <c r="R1636" s="108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7"/>
      <c r="C1637" s="107"/>
      <c r="D1637" s="107"/>
      <c r="E1637" s="107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/>
      <c r="Q1637"/>
      <c r="R1637" s="108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7"/>
      <c r="C1638" s="107"/>
      <c r="D1638" s="107"/>
      <c r="E1638" s="107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/>
      <c r="Q1638"/>
      <c r="R1638" s="108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7"/>
      <c r="C1639" s="107"/>
      <c r="D1639" s="107"/>
      <c r="E1639" s="107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/>
      <c r="Q1639"/>
      <c r="R1639" s="108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/>
      <c r="Q1640"/>
      <c r="R1640" s="108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7"/>
      <c r="C1641" s="107"/>
      <c r="D1641" s="107"/>
      <c r="E1641" s="107"/>
      <c r="F1641" s="107"/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/>
      <c r="Q1641"/>
      <c r="R1641" s="108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7"/>
      <c r="C1642" s="107"/>
      <c r="D1642" s="107"/>
      <c r="E1642" s="107"/>
      <c r="F1642" s="107"/>
      <c r="G1642" s="107"/>
      <c r="H1642" s="107"/>
      <c r="I1642" s="107"/>
      <c r="J1642" s="107"/>
      <c r="K1642" s="107"/>
      <c r="L1642" s="107"/>
      <c r="M1642" s="107"/>
      <c r="N1642" s="107"/>
      <c r="O1642" s="107"/>
      <c r="P1642"/>
      <c r="Q1642"/>
      <c r="R1642" s="108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7"/>
      <c r="C1643" s="107"/>
      <c r="D1643" s="107"/>
      <c r="E1643" s="107"/>
      <c r="F1643" s="107"/>
      <c r="G1643" s="107"/>
      <c r="H1643" s="107"/>
      <c r="I1643" s="107"/>
      <c r="J1643" s="107"/>
      <c r="K1643" s="107"/>
      <c r="L1643" s="107"/>
      <c r="M1643" s="107"/>
      <c r="N1643" s="107"/>
      <c r="O1643" s="107"/>
      <c r="P1643"/>
      <c r="Q1643"/>
      <c r="R1643" s="108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7"/>
      <c r="C1644" s="107"/>
      <c r="D1644" s="107"/>
      <c r="E1644" s="107"/>
      <c r="F1644" s="107"/>
      <c r="G1644" s="107"/>
      <c r="H1644" s="107"/>
      <c r="I1644" s="107"/>
      <c r="J1644" s="107"/>
      <c r="K1644" s="107"/>
      <c r="L1644" s="107"/>
      <c r="M1644" s="107"/>
      <c r="N1644" s="107"/>
      <c r="O1644" s="107"/>
      <c r="P1644"/>
      <c r="Q1644"/>
      <c r="R1644" s="108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7"/>
      <c r="C1645" s="107"/>
      <c r="D1645" s="107"/>
      <c r="E1645" s="107"/>
      <c r="F1645" s="107"/>
      <c r="G1645" s="107"/>
      <c r="H1645" s="107"/>
      <c r="I1645" s="107"/>
      <c r="J1645" s="107"/>
      <c r="K1645" s="107"/>
      <c r="L1645" s="107"/>
      <c r="M1645" s="107"/>
      <c r="N1645" s="107"/>
      <c r="O1645" s="107"/>
      <c r="P1645"/>
      <c r="Q1645"/>
      <c r="R1645" s="108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7"/>
      <c r="C1646" s="107"/>
      <c r="D1646" s="107"/>
      <c r="E1646" s="107"/>
      <c r="F1646" s="107"/>
      <c r="G1646" s="107"/>
      <c r="H1646" s="107"/>
      <c r="I1646" s="107"/>
      <c r="J1646" s="107"/>
      <c r="K1646" s="107"/>
      <c r="L1646" s="107"/>
      <c r="M1646" s="107"/>
      <c r="N1646" s="107"/>
      <c r="O1646" s="107"/>
      <c r="P1646"/>
      <c r="Q1646"/>
      <c r="R1646" s="108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7"/>
      <c r="C1647" s="107"/>
      <c r="D1647" s="107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  <c r="O1647" s="107"/>
      <c r="P1647"/>
      <c r="Q1647"/>
      <c r="R1647" s="108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7"/>
      <c r="C1648" s="107"/>
      <c r="D1648" s="107"/>
      <c r="E1648" s="107"/>
      <c r="F1648" s="107"/>
      <c r="G1648" s="107"/>
      <c r="H1648" s="107"/>
      <c r="I1648" s="107"/>
      <c r="J1648" s="107"/>
      <c r="K1648" s="107"/>
      <c r="L1648" s="107"/>
      <c r="M1648" s="107"/>
      <c r="N1648" s="107"/>
      <c r="O1648" s="107"/>
      <c r="P1648"/>
      <c r="Q1648"/>
      <c r="R1648" s="108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7"/>
      <c r="C1649" s="107"/>
      <c r="D1649" s="107"/>
      <c r="E1649" s="107"/>
      <c r="F1649" s="107"/>
      <c r="G1649" s="107"/>
      <c r="H1649" s="107"/>
      <c r="I1649" s="107"/>
      <c r="J1649" s="107"/>
      <c r="K1649" s="107"/>
      <c r="L1649" s="107"/>
      <c r="M1649" s="107"/>
      <c r="N1649" s="107"/>
      <c r="O1649" s="107"/>
      <c r="P1649"/>
      <c r="Q1649"/>
      <c r="R1649" s="108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7"/>
      <c r="C1650" s="107"/>
      <c r="D1650" s="107"/>
      <c r="E1650" s="107"/>
      <c r="F1650" s="107"/>
      <c r="G1650" s="107"/>
      <c r="H1650" s="107"/>
      <c r="I1650" s="107"/>
      <c r="J1650" s="107"/>
      <c r="K1650" s="107"/>
      <c r="L1650" s="107"/>
      <c r="M1650" s="107"/>
      <c r="N1650" s="107"/>
      <c r="O1650" s="107"/>
      <c r="P1650"/>
      <c r="Q1650"/>
      <c r="R1650" s="108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7"/>
      <c r="C1651" s="107"/>
      <c r="D1651" s="107"/>
      <c r="E1651" s="107"/>
      <c r="F1651" s="107"/>
      <c r="G1651" s="107"/>
      <c r="H1651" s="107"/>
      <c r="I1651" s="107"/>
      <c r="J1651" s="107"/>
      <c r="K1651" s="107"/>
      <c r="L1651" s="107"/>
      <c r="M1651" s="107"/>
      <c r="N1651" s="107"/>
      <c r="O1651" s="107"/>
      <c r="P1651"/>
      <c r="Q1651"/>
      <c r="R1651" s="108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7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07"/>
      <c r="M1652" s="107"/>
      <c r="N1652" s="107"/>
      <c r="O1652" s="107"/>
      <c r="P1652"/>
      <c r="Q1652"/>
      <c r="R1652" s="108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/>
      <c r="Q1653"/>
      <c r="R1653" s="108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7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07"/>
      <c r="M1654" s="107"/>
      <c r="N1654" s="107"/>
      <c r="O1654" s="107"/>
      <c r="P1654"/>
      <c r="Q1654"/>
      <c r="R1654" s="108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7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07"/>
      <c r="M1655" s="107"/>
      <c r="N1655" s="107"/>
      <c r="O1655" s="107"/>
      <c r="P1655"/>
      <c r="Q1655"/>
      <c r="R1655" s="108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7"/>
      <c r="C1656" s="107"/>
      <c r="D1656" s="107"/>
      <c r="E1656" s="107"/>
      <c r="F1656" s="107"/>
      <c r="G1656" s="107"/>
      <c r="H1656" s="107"/>
      <c r="I1656" s="107"/>
      <c r="J1656" s="107"/>
      <c r="K1656" s="107"/>
      <c r="L1656" s="107"/>
      <c r="M1656" s="107"/>
      <c r="N1656" s="107"/>
      <c r="O1656" s="107"/>
      <c r="P1656"/>
      <c r="Q1656"/>
      <c r="R1656" s="108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7"/>
      <c r="C1657" s="107"/>
      <c r="D1657" s="107"/>
      <c r="E1657" s="107"/>
      <c r="F1657" s="107"/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/>
      <c r="Q1657"/>
      <c r="R1657" s="108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7"/>
      <c r="C1658" s="107"/>
      <c r="D1658" s="107"/>
      <c r="E1658" s="107"/>
      <c r="F1658" s="107"/>
      <c r="G1658" s="107"/>
      <c r="H1658" s="107"/>
      <c r="I1658" s="107"/>
      <c r="J1658" s="107"/>
      <c r="K1658" s="107"/>
      <c r="L1658" s="107"/>
      <c r="M1658" s="107"/>
      <c r="N1658" s="107"/>
      <c r="O1658" s="107"/>
      <c r="P1658"/>
      <c r="Q1658"/>
      <c r="R1658" s="108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7"/>
      <c r="C1659" s="107"/>
      <c r="D1659" s="107"/>
      <c r="E1659" s="107"/>
      <c r="F1659" s="107"/>
      <c r="G1659" s="107"/>
      <c r="H1659" s="107"/>
      <c r="I1659" s="107"/>
      <c r="J1659" s="107"/>
      <c r="K1659" s="107"/>
      <c r="L1659" s="107"/>
      <c r="M1659" s="107"/>
      <c r="N1659" s="107"/>
      <c r="O1659" s="107"/>
      <c r="P1659"/>
      <c r="Q1659"/>
      <c r="R1659" s="108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  <c r="O1660" s="107"/>
      <c r="P1660"/>
      <c r="Q1660"/>
      <c r="R1660" s="108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  <c r="O1661" s="107"/>
      <c r="P1661"/>
      <c r="Q1661"/>
      <c r="R1661" s="108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7"/>
      <c r="C1662" s="107"/>
      <c r="D1662" s="107"/>
      <c r="E1662" s="107"/>
      <c r="F1662" s="107"/>
      <c r="G1662" s="107"/>
      <c r="H1662" s="107"/>
      <c r="I1662" s="107"/>
      <c r="J1662" s="107"/>
      <c r="K1662" s="107"/>
      <c r="L1662" s="107"/>
      <c r="M1662" s="107"/>
      <c r="N1662" s="107"/>
      <c r="O1662" s="107"/>
      <c r="P1662"/>
      <c r="Q1662"/>
      <c r="R1662" s="108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7"/>
      <c r="C1663" s="107"/>
      <c r="D1663" s="107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/>
      <c r="Q1663"/>
      <c r="R1663" s="108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7"/>
      <c r="C1664" s="107"/>
      <c r="D1664" s="107"/>
      <c r="E1664" s="107"/>
      <c r="F1664" s="107"/>
      <c r="G1664" s="107"/>
      <c r="H1664" s="107"/>
      <c r="I1664" s="107"/>
      <c r="J1664" s="107"/>
      <c r="K1664" s="107"/>
      <c r="L1664" s="107"/>
      <c r="M1664" s="107"/>
      <c r="N1664" s="107"/>
      <c r="O1664" s="107"/>
      <c r="P1664"/>
      <c r="Q1664"/>
      <c r="R1664" s="108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7"/>
      <c r="C1665" s="107"/>
      <c r="D1665" s="107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/>
      <c r="Q1665"/>
      <c r="R1665" s="108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7"/>
      <c r="C1666" s="107"/>
      <c r="D1666" s="107"/>
      <c r="E1666" s="107"/>
      <c r="F1666" s="107"/>
      <c r="G1666" s="107"/>
      <c r="H1666" s="107"/>
      <c r="I1666" s="107"/>
      <c r="J1666" s="107"/>
      <c r="K1666" s="107"/>
      <c r="L1666" s="107"/>
      <c r="M1666" s="107"/>
      <c r="N1666" s="107"/>
      <c r="O1666" s="107"/>
      <c r="P1666"/>
      <c r="Q1666"/>
      <c r="R1666" s="108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7"/>
      <c r="C1667" s="107"/>
      <c r="D1667" s="107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/>
      <c r="Q1667"/>
      <c r="R1667" s="108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7"/>
      <c r="C1668" s="107"/>
      <c r="D1668" s="107"/>
      <c r="E1668" s="107"/>
      <c r="F1668" s="107"/>
      <c r="G1668" s="107"/>
      <c r="H1668" s="107"/>
      <c r="I1668" s="107"/>
      <c r="J1668" s="107"/>
      <c r="K1668" s="107"/>
      <c r="L1668" s="107"/>
      <c r="M1668" s="107"/>
      <c r="N1668" s="107"/>
      <c r="O1668" s="107"/>
      <c r="P1668"/>
      <c r="Q1668"/>
      <c r="R1668" s="108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7"/>
      <c r="C1669" s="107"/>
      <c r="D1669" s="107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/>
      <c r="Q1669"/>
      <c r="R1669" s="108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7"/>
      <c r="C1670" s="107"/>
      <c r="D1670" s="107"/>
      <c r="E1670" s="107"/>
      <c r="F1670" s="107"/>
      <c r="G1670" s="107"/>
      <c r="H1670" s="107"/>
      <c r="I1670" s="107"/>
      <c r="J1670" s="107"/>
      <c r="K1670" s="107"/>
      <c r="L1670" s="107"/>
      <c r="M1670" s="107"/>
      <c r="N1670" s="107"/>
      <c r="O1670" s="107"/>
      <c r="P1670"/>
      <c r="Q1670"/>
      <c r="R1670" s="108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7"/>
      <c r="C1671" s="107"/>
      <c r="D1671" s="107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/>
      <c r="Q1671"/>
      <c r="R1671" s="108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/>
      <c r="Q1672"/>
      <c r="R1672" s="108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7"/>
      <c r="C1673" s="107"/>
      <c r="D1673" s="107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/>
      <c r="Q1673"/>
      <c r="R1673" s="108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7"/>
      <c r="C1674" s="107"/>
      <c r="D1674" s="107"/>
      <c r="E1674" s="107"/>
      <c r="F1674" s="107"/>
      <c r="G1674" s="107"/>
      <c r="H1674" s="107"/>
      <c r="I1674" s="107"/>
      <c r="J1674" s="107"/>
      <c r="K1674" s="107"/>
      <c r="L1674" s="107"/>
      <c r="M1674" s="107"/>
      <c r="N1674" s="107"/>
      <c r="O1674" s="107"/>
      <c r="P1674"/>
      <c r="Q1674"/>
      <c r="R1674" s="108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7"/>
      <c r="C1675" s="107"/>
      <c r="D1675" s="107"/>
      <c r="E1675" s="107"/>
      <c r="F1675" s="107"/>
      <c r="G1675" s="107"/>
      <c r="H1675" s="107"/>
      <c r="I1675" s="107"/>
      <c r="J1675" s="107"/>
      <c r="K1675" s="107"/>
      <c r="L1675" s="107"/>
      <c r="M1675" s="107"/>
      <c r="N1675" s="107"/>
      <c r="O1675" s="107"/>
      <c r="P1675"/>
      <c r="Q1675"/>
      <c r="R1675" s="108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7"/>
      <c r="C1676" s="107"/>
      <c r="D1676" s="107"/>
      <c r="E1676" s="107"/>
      <c r="F1676" s="107"/>
      <c r="G1676" s="107"/>
      <c r="H1676" s="107"/>
      <c r="I1676" s="107"/>
      <c r="J1676" s="107"/>
      <c r="K1676" s="107"/>
      <c r="L1676" s="107"/>
      <c r="M1676" s="107"/>
      <c r="N1676" s="107"/>
      <c r="O1676" s="107"/>
      <c r="P1676"/>
      <c r="Q1676"/>
      <c r="R1676" s="108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7"/>
      <c r="C1677" s="107"/>
      <c r="D1677" s="107"/>
      <c r="E1677" s="107"/>
      <c r="F1677" s="107"/>
      <c r="G1677" s="107"/>
      <c r="H1677" s="107"/>
      <c r="I1677" s="107"/>
      <c r="J1677" s="107"/>
      <c r="K1677" s="107"/>
      <c r="L1677" s="107"/>
      <c r="M1677" s="107"/>
      <c r="N1677" s="107"/>
      <c r="O1677" s="107"/>
      <c r="P1677"/>
      <c r="Q1677"/>
      <c r="R1677" s="108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7"/>
      <c r="C1678" s="107"/>
      <c r="D1678" s="107"/>
      <c r="E1678" s="107"/>
      <c r="F1678" s="107"/>
      <c r="G1678" s="107"/>
      <c r="H1678" s="107"/>
      <c r="I1678" s="107"/>
      <c r="J1678" s="107"/>
      <c r="K1678" s="107"/>
      <c r="L1678" s="107"/>
      <c r="M1678" s="107"/>
      <c r="N1678" s="107"/>
      <c r="O1678" s="107"/>
      <c r="P1678"/>
      <c r="Q1678"/>
      <c r="R1678" s="108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  <c r="O1679" s="107"/>
      <c r="P1679"/>
      <c r="Q1679"/>
      <c r="R1679" s="108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7"/>
      <c r="C1680" s="107"/>
      <c r="D1680" s="107"/>
      <c r="E1680" s="107"/>
      <c r="F1680" s="107"/>
      <c r="G1680" s="107"/>
      <c r="H1680" s="107"/>
      <c r="I1680" s="107"/>
      <c r="J1680" s="107"/>
      <c r="K1680" s="107"/>
      <c r="L1680" s="107"/>
      <c r="M1680" s="107"/>
      <c r="N1680" s="107"/>
      <c r="O1680" s="107"/>
      <c r="P1680"/>
      <c r="Q1680"/>
      <c r="R1680" s="108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7"/>
      <c r="C1681" s="107"/>
      <c r="D1681" s="107"/>
      <c r="E1681" s="107"/>
      <c r="F1681" s="107"/>
      <c r="G1681" s="107"/>
      <c r="H1681" s="107"/>
      <c r="I1681" s="107"/>
      <c r="J1681" s="107"/>
      <c r="K1681" s="107"/>
      <c r="L1681" s="107"/>
      <c r="M1681" s="107"/>
      <c r="N1681" s="107"/>
      <c r="O1681" s="107"/>
      <c r="P1681"/>
      <c r="Q1681"/>
      <c r="R1681" s="108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7"/>
      <c r="C1682" s="107"/>
      <c r="D1682" s="107"/>
      <c r="E1682" s="107"/>
      <c r="F1682" s="107"/>
      <c r="G1682" s="107"/>
      <c r="H1682" s="107"/>
      <c r="I1682" s="107"/>
      <c r="J1682" s="107"/>
      <c r="K1682" s="107"/>
      <c r="L1682" s="107"/>
      <c r="M1682" s="107"/>
      <c r="N1682" s="107"/>
      <c r="O1682" s="107"/>
      <c r="P1682"/>
      <c r="Q1682"/>
      <c r="R1682" s="108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7"/>
      <c r="C1683" s="107"/>
      <c r="D1683" s="107"/>
      <c r="E1683" s="107"/>
      <c r="F1683" s="107"/>
      <c r="G1683" s="107"/>
      <c r="H1683" s="107"/>
      <c r="I1683" s="107"/>
      <c r="J1683" s="107"/>
      <c r="K1683" s="107"/>
      <c r="L1683" s="107"/>
      <c r="M1683" s="107"/>
      <c r="N1683" s="107"/>
      <c r="O1683" s="107"/>
      <c r="P1683"/>
      <c r="Q1683"/>
      <c r="R1683" s="108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7"/>
      <c r="C1684" s="107"/>
      <c r="D1684" s="107"/>
      <c r="E1684" s="107"/>
      <c r="F1684" s="107"/>
      <c r="G1684" s="107"/>
      <c r="H1684" s="107"/>
      <c r="I1684" s="107"/>
      <c r="J1684" s="107"/>
      <c r="K1684" s="107"/>
      <c r="L1684" s="107"/>
      <c r="M1684" s="107"/>
      <c r="N1684" s="107"/>
      <c r="O1684" s="107"/>
      <c r="P1684"/>
      <c r="Q1684"/>
      <c r="R1684" s="108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/>
      <c r="Q1685"/>
      <c r="R1685" s="108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7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07"/>
      <c r="M1686" s="107"/>
      <c r="N1686" s="107"/>
      <c r="O1686" s="107"/>
      <c r="P1686"/>
      <c r="Q1686"/>
      <c r="R1686" s="108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7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07"/>
      <c r="M1687" s="107"/>
      <c r="N1687" s="107"/>
      <c r="O1687" s="107"/>
      <c r="P1687"/>
      <c r="Q1687"/>
      <c r="R1687" s="108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7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07"/>
      <c r="M1688" s="107"/>
      <c r="N1688" s="107"/>
      <c r="O1688" s="107"/>
      <c r="P1688"/>
      <c r="Q1688"/>
      <c r="R1688" s="108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7"/>
      <c r="C1689" s="107"/>
      <c r="D1689" s="107"/>
      <c r="E1689" s="107"/>
      <c r="F1689" s="107"/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/>
      <c r="Q1689"/>
      <c r="R1689" s="108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7"/>
      <c r="C1690" s="107"/>
      <c r="D1690" s="107"/>
      <c r="E1690" s="107"/>
      <c r="F1690" s="107"/>
      <c r="G1690" s="107"/>
      <c r="H1690" s="107"/>
      <c r="I1690" s="107"/>
      <c r="J1690" s="107"/>
      <c r="K1690" s="107"/>
      <c r="L1690" s="107"/>
      <c r="M1690" s="107"/>
      <c r="N1690" s="107"/>
      <c r="O1690" s="107"/>
      <c r="P1690"/>
      <c r="Q1690"/>
      <c r="R1690" s="108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7"/>
      <c r="C1691" s="107"/>
      <c r="D1691" s="107"/>
      <c r="E1691" s="107"/>
      <c r="F1691" s="107"/>
      <c r="G1691" s="107"/>
      <c r="H1691" s="107"/>
      <c r="I1691" s="107"/>
      <c r="J1691" s="107"/>
      <c r="K1691" s="107"/>
      <c r="L1691" s="107"/>
      <c r="M1691" s="107"/>
      <c r="N1691" s="107"/>
      <c r="O1691" s="107"/>
      <c r="P1691"/>
      <c r="Q1691"/>
      <c r="R1691" s="108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7"/>
      <c r="C1692" s="107"/>
      <c r="D1692" s="107"/>
      <c r="E1692" s="107"/>
      <c r="F1692" s="107"/>
      <c r="G1692" s="107"/>
      <c r="H1692" s="107"/>
      <c r="I1692" s="107"/>
      <c r="J1692" s="107"/>
      <c r="K1692" s="107"/>
      <c r="L1692" s="107"/>
      <c r="M1692" s="107"/>
      <c r="N1692" s="107"/>
      <c r="O1692" s="107"/>
      <c r="P1692"/>
      <c r="Q1692"/>
      <c r="R1692" s="108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7"/>
      <c r="C1693" s="107"/>
      <c r="D1693" s="107"/>
      <c r="E1693" s="107"/>
      <c r="F1693" s="107"/>
      <c r="G1693" s="107"/>
      <c r="H1693" s="107"/>
      <c r="I1693" s="107"/>
      <c r="J1693" s="107"/>
      <c r="K1693" s="107"/>
      <c r="L1693" s="107"/>
      <c r="M1693" s="107"/>
      <c r="N1693" s="107"/>
      <c r="O1693" s="107"/>
      <c r="P1693"/>
      <c r="Q1693"/>
      <c r="R1693" s="108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7"/>
      <c r="C1694" s="107"/>
      <c r="D1694" s="107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  <c r="O1694" s="107"/>
      <c r="P1694"/>
      <c r="Q1694"/>
      <c r="R1694" s="108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7"/>
      <c r="C1695" s="107"/>
      <c r="D1695" s="107"/>
      <c r="E1695" s="107"/>
      <c r="F1695" s="107"/>
      <c r="G1695" s="107"/>
      <c r="H1695" s="107"/>
      <c r="I1695" s="107"/>
      <c r="J1695" s="107"/>
      <c r="K1695" s="107"/>
      <c r="L1695" s="107"/>
      <c r="M1695" s="107"/>
      <c r="N1695" s="107"/>
      <c r="O1695" s="107"/>
      <c r="P1695"/>
      <c r="Q1695"/>
      <c r="R1695" s="108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7"/>
      <c r="C1696" s="107"/>
      <c r="D1696" s="107"/>
      <c r="E1696" s="107"/>
      <c r="F1696" s="107"/>
      <c r="G1696" s="107"/>
      <c r="H1696" s="107"/>
      <c r="I1696" s="107"/>
      <c r="J1696" s="107"/>
      <c r="K1696" s="107"/>
      <c r="L1696" s="107"/>
      <c r="M1696" s="107"/>
      <c r="N1696" s="107"/>
      <c r="O1696" s="107"/>
      <c r="P1696"/>
      <c r="Q1696"/>
      <c r="R1696" s="108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7"/>
      <c r="C1697" s="107"/>
      <c r="D1697" s="107"/>
      <c r="E1697" s="107"/>
      <c r="F1697" s="107"/>
      <c r="G1697" s="107"/>
      <c r="H1697" s="107"/>
      <c r="I1697" s="107"/>
      <c r="J1697" s="107"/>
      <c r="K1697" s="107"/>
      <c r="L1697" s="107"/>
      <c r="M1697" s="107"/>
      <c r="N1697" s="107"/>
      <c r="O1697" s="107"/>
      <c r="P1697"/>
      <c r="Q1697"/>
      <c r="R1697" s="108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/>
      <c r="Q1698"/>
      <c r="R1698" s="108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7"/>
      <c r="C1699" s="107"/>
      <c r="D1699" s="107"/>
      <c r="E1699" s="107"/>
      <c r="F1699" s="107"/>
      <c r="G1699" s="107"/>
      <c r="H1699" s="107"/>
      <c r="I1699" s="107"/>
      <c r="J1699" s="107"/>
      <c r="K1699" s="107"/>
      <c r="L1699" s="107"/>
      <c r="M1699" s="107"/>
      <c r="N1699" s="107"/>
      <c r="O1699" s="107"/>
      <c r="P1699"/>
      <c r="Q1699"/>
      <c r="R1699" s="108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7"/>
      <c r="C1700" s="107"/>
      <c r="D1700" s="107"/>
      <c r="E1700" s="107"/>
      <c r="F1700" s="107"/>
      <c r="G1700" s="107"/>
      <c r="H1700" s="107"/>
      <c r="I1700" s="107"/>
      <c r="J1700" s="107"/>
      <c r="K1700" s="107"/>
      <c r="L1700" s="107"/>
      <c r="M1700" s="107"/>
      <c r="N1700" s="107"/>
      <c r="O1700" s="107"/>
      <c r="P1700"/>
      <c r="Q1700"/>
      <c r="R1700" s="108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7"/>
      <c r="C1701" s="107"/>
      <c r="D1701" s="107"/>
      <c r="E1701" s="107"/>
      <c r="F1701" s="107"/>
      <c r="G1701" s="107"/>
      <c r="H1701" s="107"/>
      <c r="I1701" s="107"/>
      <c r="J1701" s="107"/>
      <c r="K1701" s="107"/>
      <c r="L1701" s="107"/>
      <c r="M1701" s="107"/>
      <c r="N1701" s="107"/>
      <c r="O1701" s="107"/>
      <c r="P1701"/>
      <c r="Q1701"/>
      <c r="R1701" s="108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7"/>
      <c r="C1702" s="107"/>
      <c r="D1702" s="107"/>
      <c r="E1702" s="107"/>
      <c r="F1702" s="107"/>
      <c r="G1702" s="107"/>
      <c r="H1702" s="107"/>
      <c r="I1702" s="107"/>
      <c r="J1702" s="107"/>
      <c r="K1702" s="107"/>
      <c r="L1702" s="107"/>
      <c r="M1702" s="107"/>
      <c r="N1702" s="107"/>
      <c r="O1702" s="107"/>
      <c r="P1702"/>
      <c r="Q1702"/>
      <c r="R1702" s="108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7"/>
      <c r="C1703" s="107"/>
      <c r="D1703" s="107"/>
      <c r="E1703" s="107"/>
      <c r="F1703" s="107"/>
      <c r="G1703" s="107"/>
      <c r="H1703" s="107"/>
      <c r="I1703" s="107"/>
      <c r="J1703" s="107"/>
      <c r="K1703" s="107"/>
      <c r="L1703" s="107"/>
      <c r="M1703" s="107"/>
      <c r="N1703" s="107"/>
      <c r="O1703" s="107"/>
      <c r="P1703"/>
      <c r="Q1703"/>
      <c r="R1703" s="108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7"/>
      <c r="C1704" s="107"/>
      <c r="D1704" s="107"/>
      <c r="E1704" s="107"/>
      <c r="F1704" s="107"/>
      <c r="G1704" s="107"/>
      <c r="H1704" s="107"/>
      <c r="I1704" s="107"/>
      <c r="J1704" s="107"/>
      <c r="K1704" s="107"/>
      <c r="L1704" s="107"/>
      <c r="M1704" s="107"/>
      <c r="N1704" s="107"/>
      <c r="O1704" s="107"/>
      <c r="P1704"/>
      <c r="Q1704"/>
      <c r="R1704" s="108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7"/>
      <c r="C1705" s="107"/>
      <c r="D1705" s="107"/>
      <c r="E1705" s="107"/>
      <c r="F1705" s="107"/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/>
      <c r="Q1705"/>
      <c r="R1705" s="108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7"/>
      <c r="C1706" s="107"/>
      <c r="D1706" s="107"/>
      <c r="E1706" s="107"/>
      <c r="F1706" s="107"/>
      <c r="G1706" s="107"/>
      <c r="H1706" s="107"/>
      <c r="I1706" s="107"/>
      <c r="J1706" s="107"/>
      <c r="K1706" s="107"/>
      <c r="L1706" s="107"/>
      <c r="M1706" s="107"/>
      <c r="N1706" s="107"/>
      <c r="O1706" s="107"/>
      <c r="P1706"/>
      <c r="Q1706"/>
      <c r="R1706" s="108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7"/>
      <c r="C1707" s="107"/>
      <c r="D1707" s="107"/>
      <c r="E1707" s="107"/>
      <c r="F1707" s="107"/>
      <c r="G1707" s="107"/>
      <c r="H1707" s="107"/>
      <c r="I1707" s="107"/>
      <c r="J1707" s="107"/>
      <c r="K1707" s="107"/>
      <c r="L1707" s="107"/>
      <c r="M1707" s="107"/>
      <c r="N1707" s="107"/>
      <c r="O1707" s="107"/>
      <c r="P1707"/>
      <c r="Q1707"/>
      <c r="R1707" s="108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7"/>
      <c r="C1708" s="107"/>
      <c r="D1708" s="107"/>
      <c r="E1708" s="107"/>
      <c r="F1708" s="107"/>
      <c r="G1708" s="107"/>
      <c r="H1708" s="107"/>
      <c r="I1708" s="107"/>
      <c r="J1708" s="107"/>
      <c r="K1708" s="107"/>
      <c r="L1708" s="107"/>
      <c r="M1708" s="107"/>
      <c r="N1708" s="107"/>
      <c r="O1708" s="107"/>
      <c r="P1708"/>
      <c r="Q1708"/>
      <c r="R1708" s="108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7"/>
      <c r="C1709" s="107"/>
      <c r="D1709" s="107"/>
      <c r="E1709" s="107"/>
      <c r="F1709" s="107"/>
      <c r="G1709" s="107"/>
      <c r="H1709" s="107"/>
      <c r="I1709" s="107"/>
      <c r="J1709" s="107"/>
      <c r="K1709" s="107"/>
      <c r="L1709" s="107"/>
      <c r="M1709" s="107"/>
      <c r="N1709" s="107"/>
      <c r="O1709" s="107"/>
      <c r="P1709"/>
      <c r="Q1709"/>
      <c r="R1709" s="108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7"/>
      <c r="C1710" s="107"/>
      <c r="D1710" s="107"/>
      <c r="E1710" s="107"/>
      <c r="F1710" s="107"/>
      <c r="G1710" s="107"/>
      <c r="H1710" s="107"/>
      <c r="I1710" s="107"/>
      <c r="J1710" s="107"/>
      <c r="K1710" s="107"/>
      <c r="L1710" s="107"/>
      <c r="M1710" s="107"/>
      <c r="N1710" s="107"/>
      <c r="O1710" s="107"/>
      <c r="P1710"/>
      <c r="Q1710"/>
      <c r="R1710" s="108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7"/>
      <c r="C1711" s="107"/>
      <c r="D1711" s="107"/>
      <c r="E1711" s="107"/>
      <c r="F1711" s="107"/>
      <c r="G1711" s="107"/>
      <c r="H1711" s="107"/>
      <c r="I1711" s="107"/>
      <c r="J1711" s="107"/>
      <c r="K1711" s="107"/>
      <c r="L1711" s="107"/>
      <c r="M1711" s="107"/>
      <c r="N1711" s="107"/>
      <c r="O1711" s="107"/>
      <c r="P1711"/>
      <c r="Q1711"/>
      <c r="R1711" s="108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7"/>
      <c r="C1712" s="107"/>
      <c r="D1712" s="107"/>
      <c r="E1712" s="107"/>
      <c r="F1712" s="107"/>
      <c r="G1712" s="107"/>
      <c r="H1712" s="107"/>
      <c r="I1712" s="107"/>
      <c r="J1712" s="107"/>
      <c r="K1712" s="107"/>
      <c r="L1712" s="107"/>
      <c r="M1712" s="107"/>
      <c r="N1712" s="107"/>
      <c r="O1712" s="107"/>
      <c r="P1712"/>
      <c r="Q1712"/>
      <c r="R1712" s="108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7"/>
      <c r="C1713" s="107"/>
      <c r="D1713" s="107"/>
      <c r="E1713" s="107"/>
      <c r="F1713" s="107"/>
      <c r="G1713" s="107"/>
      <c r="H1713" s="107"/>
      <c r="I1713" s="107"/>
      <c r="J1713" s="107"/>
      <c r="K1713" s="107"/>
      <c r="L1713" s="107"/>
      <c r="M1713" s="107"/>
      <c r="N1713" s="107"/>
      <c r="O1713" s="107"/>
      <c r="P1713"/>
      <c r="Q1713"/>
      <c r="R1713" s="108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7"/>
      <c r="C1714" s="107"/>
      <c r="D1714" s="107"/>
      <c r="E1714" s="107"/>
      <c r="F1714" s="107"/>
      <c r="G1714" s="107"/>
      <c r="H1714" s="107"/>
      <c r="I1714" s="107"/>
      <c r="J1714" s="107"/>
      <c r="K1714" s="107"/>
      <c r="L1714" s="107"/>
      <c r="M1714" s="107"/>
      <c r="N1714" s="107"/>
      <c r="O1714" s="107"/>
      <c r="P1714"/>
      <c r="Q1714"/>
      <c r="R1714" s="108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7"/>
      <c r="C1715" s="107"/>
      <c r="D1715" s="107"/>
      <c r="E1715" s="107"/>
      <c r="F1715" s="107"/>
      <c r="G1715" s="107"/>
      <c r="H1715" s="107"/>
      <c r="I1715" s="107"/>
      <c r="J1715" s="107"/>
      <c r="K1715" s="107"/>
      <c r="L1715" s="107"/>
      <c r="M1715" s="107"/>
      <c r="N1715" s="107"/>
      <c r="O1715" s="107"/>
      <c r="P1715"/>
      <c r="Q1715"/>
      <c r="R1715" s="108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7"/>
      <c r="C1716" s="107"/>
      <c r="D1716" s="107"/>
      <c r="E1716" s="107"/>
      <c r="F1716" s="107"/>
      <c r="G1716" s="107"/>
      <c r="H1716" s="107"/>
      <c r="I1716" s="107"/>
      <c r="J1716" s="107"/>
      <c r="K1716" s="107"/>
      <c r="L1716" s="107"/>
      <c r="M1716" s="107"/>
      <c r="N1716" s="107"/>
      <c r="O1716" s="107"/>
      <c r="P1716"/>
      <c r="Q1716"/>
      <c r="R1716" s="108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/>
      <c r="Q1717"/>
      <c r="R1717" s="108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7"/>
      <c r="C1718" s="107"/>
      <c r="D1718" s="107"/>
      <c r="E1718" s="107"/>
      <c r="F1718" s="107"/>
      <c r="G1718" s="107"/>
      <c r="H1718" s="107"/>
      <c r="I1718" s="107"/>
      <c r="J1718" s="107"/>
      <c r="K1718" s="107"/>
      <c r="L1718" s="107"/>
      <c r="M1718" s="107"/>
      <c r="N1718" s="107"/>
      <c r="O1718" s="107"/>
      <c r="P1718"/>
      <c r="Q1718"/>
      <c r="R1718" s="108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7"/>
      <c r="C1719" s="107"/>
      <c r="D1719" s="107"/>
      <c r="E1719" s="107"/>
      <c r="F1719" s="107"/>
      <c r="G1719" s="107"/>
      <c r="H1719" s="107"/>
      <c r="I1719" s="107"/>
      <c r="J1719" s="107"/>
      <c r="K1719" s="107"/>
      <c r="L1719" s="107"/>
      <c r="M1719" s="107"/>
      <c r="N1719" s="107"/>
      <c r="O1719" s="107"/>
      <c r="P1719"/>
      <c r="Q1719"/>
      <c r="R1719" s="108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7"/>
      <c r="C1720" s="107"/>
      <c r="D1720" s="107"/>
      <c r="E1720" s="107"/>
      <c r="F1720" s="107"/>
      <c r="G1720" s="107"/>
      <c r="H1720" s="107"/>
      <c r="I1720" s="107"/>
      <c r="J1720" s="107"/>
      <c r="K1720" s="107"/>
      <c r="L1720" s="107"/>
      <c r="M1720" s="107"/>
      <c r="N1720" s="107"/>
      <c r="O1720" s="107"/>
      <c r="P1720"/>
      <c r="Q1720"/>
      <c r="R1720" s="108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7"/>
      <c r="C1721" s="107"/>
      <c r="D1721" s="107"/>
      <c r="E1721" s="107"/>
      <c r="F1721" s="107"/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/>
      <c r="Q1721"/>
      <c r="R1721" s="108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7"/>
      <c r="C1722" s="107"/>
      <c r="D1722" s="107"/>
      <c r="E1722" s="107"/>
      <c r="F1722" s="107"/>
      <c r="G1722" s="107"/>
      <c r="H1722" s="107"/>
      <c r="I1722" s="107"/>
      <c r="J1722" s="107"/>
      <c r="K1722" s="107"/>
      <c r="L1722" s="107"/>
      <c r="M1722" s="107"/>
      <c r="N1722" s="107"/>
      <c r="O1722" s="107"/>
      <c r="P1722"/>
      <c r="Q1722"/>
      <c r="R1722" s="108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7"/>
      <c r="C1723" s="107"/>
      <c r="D1723" s="107"/>
      <c r="E1723" s="107"/>
      <c r="F1723" s="107"/>
      <c r="G1723" s="107"/>
      <c r="H1723" s="107"/>
      <c r="I1723" s="107"/>
      <c r="J1723" s="107"/>
      <c r="K1723" s="107"/>
      <c r="L1723" s="107"/>
      <c r="M1723" s="107"/>
      <c r="N1723" s="107"/>
      <c r="O1723" s="107"/>
      <c r="P1723"/>
      <c r="Q1723"/>
      <c r="R1723" s="108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7"/>
      <c r="C1724" s="107"/>
      <c r="D1724" s="107"/>
      <c r="E1724" s="107"/>
      <c r="F1724" s="107"/>
      <c r="G1724" s="107"/>
      <c r="H1724" s="107"/>
      <c r="I1724" s="107"/>
      <c r="J1724" s="107"/>
      <c r="K1724" s="107"/>
      <c r="L1724" s="107"/>
      <c r="M1724" s="107"/>
      <c r="N1724" s="107"/>
      <c r="O1724" s="107"/>
      <c r="P1724"/>
      <c r="Q1724"/>
      <c r="R1724" s="108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7"/>
      <c r="C1725" s="107"/>
      <c r="D1725" s="107"/>
      <c r="E1725" s="107"/>
      <c r="F1725" s="107"/>
      <c r="G1725" s="107"/>
      <c r="H1725" s="107"/>
      <c r="I1725" s="107"/>
      <c r="J1725" s="107"/>
      <c r="K1725" s="107"/>
      <c r="L1725" s="107"/>
      <c r="M1725" s="107"/>
      <c r="N1725" s="107"/>
      <c r="O1725" s="107"/>
      <c r="P1725"/>
      <c r="Q1725"/>
      <c r="R1725" s="108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7"/>
      <c r="C1726" s="107"/>
      <c r="D1726" s="107"/>
      <c r="E1726" s="107"/>
      <c r="F1726" s="107"/>
      <c r="G1726" s="107"/>
      <c r="H1726" s="107"/>
      <c r="I1726" s="107"/>
      <c r="J1726" s="107"/>
      <c r="K1726" s="107"/>
      <c r="L1726" s="107"/>
      <c r="M1726" s="107"/>
      <c r="N1726" s="107"/>
      <c r="O1726" s="107"/>
      <c r="P1726"/>
      <c r="Q1726"/>
      <c r="R1726" s="108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7"/>
      <c r="C1727" s="107"/>
      <c r="D1727" s="107"/>
      <c r="E1727" s="107"/>
      <c r="F1727" s="107"/>
      <c r="G1727" s="107"/>
      <c r="H1727" s="107"/>
      <c r="I1727" s="107"/>
      <c r="J1727" s="107"/>
      <c r="K1727" s="107"/>
      <c r="L1727" s="107"/>
      <c r="M1727" s="107"/>
      <c r="N1727" s="107"/>
      <c r="O1727" s="107"/>
      <c r="P1727"/>
      <c r="Q1727"/>
      <c r="R1727" s="108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7"/>
      <c r="C1728" s="107"/>
      <c r="D1728" s="107"/>
      <c r="E1728" s="107"/>
      <c r="F1728" s="107"/>
      <c r="G1728" s="107"/>
      <c r="H1728" s="107"/>
      <c r="I1728" s="107"/>
      <c r="J1728" s="107"/>
      <c r="K1728" s="107"/>
      <c r="L1728" s="107"/>
      <c r="M1728" s="107"/>
      <c r="N1728" s="107"/>
      <c r="O1728" s="107"/>
      <c r="P1728"/>
      <c r="Q1728"/>
      <c r="R1728" s="108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7"/>
      <c r="C1729" s="107"/>
      <c r="D1729" s="107"/>
      <c r="E1729" s="107"/>
      <c r="F1729" s="107"/>
      <c r="G1729" s="107"/>
      <c r="H1729" s="107"/>
      <c r="I1729" s="107"/>
      <c r="J1729" s="107"/>
      <c r="K1729" s="107"/>
      <c r="L1729" s="107"/>
      <c r="M1729" s="107"/>
      <c r="N1729" s="107"/>
      <c r="O1729" s="107"/>
      <c r="P1729"/>
      <c r="Q1729"/>
      <c r="R1729" s="108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/>
      <c r="Q1730"/>
      <c r="R1730" s="108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7"/>
      <c r="C1731" s="107"/>
      <c r="D1731" s="107"/>
      <c r="E1731" s="107"/>
      <c r="F1731" s="107"/>
      <c r="G1731" s="107"/>
      <c r="H1731" s="107"/>
      <c r="I1731" s="107"/>
      <c r="J1731" s="107"/>
      <c r="K1731" s="107"/>
      <c r="L1731" s="107"/>
      <c r="M1731" s="107"/>
      <c r="N1731" s="107"/>
      <c r="O1731" s="107"/>
      <c r="P1731"/>
      <c r="Q1731"/>
      <c r="R1731" s="108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7"/>
      <c r="C1732" s="107"/>
      <c r="D1732" s="107"/>
      <c r="E1732" s="107"/>
      <c r="F1732" s="107"/>
      <c r="G1732" s="107"/>
      <c r="H1732" s="107"/>
      <c r="I1732" s="107"/>
      <c r="J1732" s="107"/>
      <c r="K1732" s="107"/>
      <c r="L1732" s="107"/>
      <c r="M1732" s="107"/>
      <c r="N1732" s="107"/>
      <c r="O1732" s="107"/>
      <c r="P1732"/>
      <c r="Q1732"/>
      <c r="R1732" s="108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7"/>
      <c r="C1733" s="107"/>
      <c r="D1733" s="107"/>
      <c r="E1733" s="107"/>
      <c r="F1733" s="107"/>
      <c r="G1733" s="107"/>
      <c r="H1733" s="107"/>
      <c r="I1733" s="107"/>
      <c r="J1733" s="107"/>
      <c r="K1733" s="107"/>
      <c r="L1733" s="107"/>
      <c r="M1733" s="107"/>
      <c r="N1733" s="107"/>
      <c r="O1733" s="107"/>
      <c r="P1733"/>
      <c r="Q1733"/>
      <c r="R1733" s="108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7"/>
      <c r="C1734" s="107"/>
      <c r="D1734" s="107"/>
      <c r="E1734" s="107"/>
      <c r="F1734" s="107"/>
      <c r="G1734" s="107"/>
      <c r="H1734" s="107"/>
      <c r="I1734" s="107"/>
      <c r="J1734" s="107"/>
      <c r="K1734" s="107"/>
      <c r="L1734" s="107"/>
      <c r="M1734" s="107"/>
      <c r="N1734" s="107"/>
      <c r="O1734" s="107"/>
      <c r="P1734"/>
      <c r="Q1734"/>
      <c r="R1734" s="108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7"/>
      <c r="C1735" s="107"/>
      <c r="D1735" s="107"/>
      <c r="E1735" s="107"/>
      <c r="F1735" s="107"/>
      <c r="G1735" s="107"/>
      <c r="H1735" s="107"/>
      <c r="I1735" s="107"/>
      <c r="J1735" s="107"/>
      <c r="K1735" s="107"/>
      <c r="L1735" s="107"/>
      <c r="M1735" s="107"/>
      <c r="N1735" s="107"/>
      <c r="O1735" s="107"/>
      <c r="P1735"/>
      <c r="Q1735"/>
      <c r="R1735" s="108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7"/>
      <c r="C1736" s="107"/>
      <c r="D1736" s="107"/>
      <c r="E1736" s="107"/>
      <c r="F1736" s="107"/>
      <c r="G1736" s="107"/>
      <c r="H1736" s="107"/>
      <c r="I1736" s="107"/>
      <c r="J1736" s="107"/>
      <c r="K1736" s="107"/>
      <c r="L1736" s="107"/>
      <c r="M1736" s="107"/>
      <c r="N1736" s="107"/>
      <c r="O1736" s="107"/>
      <c r="P1736"/>
      <c r="Q1736"/>
      <c r="R1736" s="108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7"/>
      <c r="C1737" s="107"/>
      <c r="D1737" s="107"/>
      <c r="E1737" s="107"/>
      <c r="F1737" s="107"/>
      <c r="G1737" s="107"/>
      <c r="H1737" s="107"/>
      <c r="I1737" s="107"/>
      <c r="J1737" s="107"/>
      <c r="K1737" s="107"/>
      <c r="L1737" s="107"/>
      <c r="M1737" s="107"/>
      <c r="N1737" s="107"/>
      <c r="O1737" s="107"/>
      <c r="P1737"/>
      <c r="Q1737"/>
      <c r="R1737" s="108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7"/>
      <c r="C1738" s="107"/>
      <c r="D1738" s="107"/>
      <c r="E1738" s="107"/>
      <c r="F1738" s="107"/>
      <c r="G1738" s="107"/>
      <c r="H1738" s="107"/>
      <c r="I1738" s="107"/>
      <c r="J1738" s="107"/>
      <c r="K1738" s="107"/>
      <c r="L1738" s="107"/>
      <c r="M1738" s="107"/>
      <c r="N1738" s="107"/>
      <c r="O1738" s="107"/>
      <c r="P1738"/>
      <c r="Q1738"/>
      <c r="R1738" s="108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7"/>
      <c r="C1739" s="107"/>
      <c r="D1739" s="107"/>
      <c r="E1739" s="107"/>
      <c r="F1739" s="107"/>
      <c r="G1739" s="107"/>
      <c r="H1739" s="107"/>
      <c r="I1739" s="107"/>
      <c r="J1739" s="107"/>
      <c r="K1739" s="107"/>
      <c r="L1739" s="107"/>
      <c r="M1739" s="107"/>
      <c r="N1739" s="107"/>
      <c r="O1739" s="107"/>
      <c r="P1739"/>
      <c r="Q1739"/>
      <c r="R1739" s="108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7"/>
      <c r="C1740" s="107"/>
      <c r="D1740" s="107"/>
      <c r="E1740" s="107"/>
      <c r="F1740" s="107"/>
      <c r="G1740" s="107"/>
      <c r="H1740" s="107"/>
      <c r="I1740" s="107"/>
      <c r="J1740" s="107"/>
      <c r="K1740" s="107"/>
      <c r="L1740" s="107"/>
      <c r="M1740" s="107"/>
      <c r="N1740" s="107"/>
      <c r="O1740" s="107"/>
      <c r="P1740"/>
      <c r="Q1740"/>
      <c r="R1740" s="108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7"/>
      <c r="C1741" s="107"/>
      <c r="D1741" s="107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  <c r="O1741" s="107"/>
      <c r="P1741"/>
      <c r="Q1741"/>
      <c r="R1741" s="108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7"/>
      <c r="C1742" s="107"/>
      <c r="D1742" s="107"/>
      <c r="E1742" s="107"/>
      <c r="F1742" s="107"/>
      <c r="G1742" s="107"/>
      <c r="H1742" s="107"/>
      <c r="I1742" s="107"/>
      <c r="J1742" s="107"/>
      <c r="K1742" s="107"/>
      <c r="L1742" s="107"/>
      <c r="M1742" s="107"/>
      <c r="N1742" s="107"/>
      <c r="O1742" s="107"/>
      <c r="P1742"/>
      <c r="Q1742"/>
      <c r="R1742" s="108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/>
      <c r="Q1743"/>
      <c r="R1743" s="108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7"/>
      <c r="C1744" s="107"/>
      <c r="D1744" s="107"/>
      <c r="E1744" s="107"/>
      <c r="F1744" s="107"/>
      <c r="G1744" s="107"/>
      <c r="H1744" s="107"/>
      <c r="I1744" s="107"/>
      <c r="J1744" s="107"/>
      <c r="K1744" s="107"/>
      <c r="L1744" s="107"/>
      <c r="M1744" s="107"/>
      <c r="N1744" s="107"/>
      <c r="O1744" s="107"/>
      <c r="P1744"/>
      <c r="Q1744"/>
      <c r="R1744" s="108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7"/>
      <c r="C1745" s="107"/>
      <c r="D1745" s="107"/>
      <c r="E1745" s="107"/>
      <c r="F1745" s="107"/>
      <c r="G1745" s="107"/>
      <c r="H1745" s="107"/>
      <c r="I1745" s="107"/>
      <c r="J1745" s="107"/>
      <c r="K1745" s="107"/>
      <c r="L1745" s="107"/>
      <c r="M1745" s="107"/>
      <c r="N1745" s="107"/>
      <c r="O1745" s="107"/>
      <c r="P1745"/>
      <c r="Q1745"/>
      <c r="R1745" s="108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7"/>
      <c r="C1746" s="107"/>
      <c r="D1746" s="107"/>
      <c r="E1746" s="107"/>
      <c r="F1746" s="107"/>
      <c r="G1746" s="107"/>
      <c r="H1746" s="107"/>
      <c r="I1746" s="107"/>
      <c r="J1746" s="107"/>
      <c r="K1746" s="107"/>
      <c r="L1746" s="107"/>
      <c r="M1746" s="107"/>
      <c r="N1746" s="107"/>
      <c r="O1746" s="107"/>
      <c r="P1746"/>
      <c r="Q1746"/>
      <c r="R1746" s="108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7"/>
      <c r="C1747" s="107"/>
      <c r="D1747" s="107"/>
      <c r="E1747" s="107"/>
      <c r="F1747" s="107"/>
      <c r="G1747" s="107"/>
      <c r="H1747" s="107"/>
      <c r="I1747" s="107"/>
      <c r="J1747" s="107"/>
      <c r="K1747" s="107"/>
      <c r="L1747" s="107"/>
      <c r="M1747" s="107"/>
      <c r="N1747" s="107"/>
      <c r="O1747" s="107"/>
      <c r="P1747"/>
      <c r="Q1747"/>
      <c r="R1747" s="108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7"/>
      <c r="C1748" s="107"/>
      <c r="D1748" s="107"/>
      <c r="E1748" s="107"/>
      <c r="F1748" s="107"/>
      <c r="G1748" s="107"/>
      <c r="H1748" s="107"/>
      <c r="I1748" s="107"/>
      <c r="J1748" s="107"/>
      <c r="K1748" s="107"/>
      <c r="L1748" s="107"/>
      <c r="M1748" s="107"/>
      <c r="N1748" s="107"/>
      <c r="O1748" s="107"/>
      <c r="P1748"/>
      <c r="Q1748"/>
      <c r="R1748" s="108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7"/>
      <c r="C1749" s="107"/>
      <c r="D1749" s="107"/>
      <c r="E1749" s="107"/>
      <c r="F1749" s="107"/>
      <c r="G1749" s="107"/>
      <c r="H1749" s="107"/>
      <c r="I1749" s="107"/>
      <c r="J1749" s="107"/>
      <c r="K1749" s="107"/>
      <c r="L1749" s="107"/>
      <c r="M1749" s="107"/>
      <c r="N1749" s="107"/>
      <c r="O1749" s="107"/>
      <c r="P1749"/>
      <c r="Q1749"/>
      <c r="R1749" s="108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7"/>
      <c r="C1750" s="107"/>
      <c r="D1750" s="107"/>
      <c r="E1750" s="107"/>
      <c r="F1750" s="107"/>
      <c r="G1750" s="107"/>
      <c r="H1750" s="107"/>
      <c r="I1750" s="107"/>
      <c r="J1750" s="107"/>
      <c r="K1750" s="107"/>
      <c r="L1750" s="107"/>
      <c r="M1750" s="107"/>
      <c r="N1750" s="107"/>
      <c r="O1750" s="107"/>
      <c r="P1750"/>
      <c r="Q1750"/>
      <c r="R1750" s="108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7"/>
      <c r="C1751" s="107"/>
      <c r="D1751" s="107"/>
      <c r="E1751" s="107"/>
      <c r="F1751" s="107"/>
      <c r="G1751" s="107"/>
      <c r="H1751" s="107"/>
      <c r="I1751" s="107"/>
      <c r="J1751" s="107"/>
      <c r="K1751" s="107"/>
      <c r="L1751" s="107"/>
      <c r="M1751" s="107"/>
      <c r="N1751" s="107"/>
      <c r="O1751" s="107"/>
      <c r="P1751"/>
      <c r="Q1751"/>
      <c r="R1751" s="108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7"/>
      <c r="C1752" s="107"/>
      <c r="D1752" s="107"/>
      <c r="E1752" s="107"/>
      <c r="F1752" s="107"/>
      <c r="G1752" s="107"/>
      <c r="H1752" s="107"/>
      <c r="I1752" s="107"/>
      <c r="J1752" s="107"/>
      <c r="K1752" s="107"/>
      <c r="L1752" s="107"/>
      <c r="M1752" s="107"/>
      <c r="N1752" s="107"/>
      <c r="O1752" s="107"/>
      <c r="P1752"/>
      <c r="Q1752"/>
      <c r="R1752" s="108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7"/>
      <c r="C1753" s="107"/>
      <c r="D1753" s="107"/>
      <c r="E1753" s="107"/>
      <c r="F1753" s="107"/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/>
      <c r="Q1753"/>
      <c r="R1753" s="108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7"/>
      <c r="C1754" s="107"/>
      <c r="D1754" s="107"/>
      <c r="E1754" s="107"/>
      <c r="F1754" s="107"/>
      <c r="G1754" s="107"/>
      <c r="H1754" s="107"/>
      <c r="I1754" s="107"/>
      <c r="J1754" s="107"/>
      <c r="K1754" s="107"/>
      <c r="L1754" s="107"/>
      <c r="M1754" s="107"/>
      <c r="N1754" s="107"/>
      <c r="O1754" s="107"/>
      <c r="P1754"/>
      <c r="Q1754"/>
      <c r="R1754" s="108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7"/>
      <c r="C1755" s="107"/>
      <c r="D1755" s="107"/>
      <c r="E1755" s="107"/>
      <c r="F1755" s="107"/>
      <c r="G1755" s="107"/>
      <c r="H1755" s="107"/>
      <c r="I1755" s="107"/>
      <c r="J1755" s="107"/>
      <c r="K1755" s="107"/>
      <c r="L1755" s="107"/>
      <c r="M1755" s="107"/>
      <c r="N1755" s="107"/>
      <c r="O1755" s="107"/>
      <c r="P1755"/>
      <c r="Q1755"/>
      <c r="R1755" s="108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7"/>
      <c r="C1756" s="107"/>
      <c r="D1756" s="107"/>
      <c r="E1756" s="107"/>
      <c r="F1756" s="107"/>
      <c r="G1756" s="107"/>
      <c r="H1756" s="107"/>
      <c r="I1756" s="107"/>
      <c r="J1756" s="107"/>
      <c r="K1756" s="107"/>
      <c r="L1756" s="107"/>
      <c r="M1756" s="107"/>
      <c r="N1756" s="107"/>
      <c r="O1756" s="107"/>
      <c r="P1756"/>
      <c r="Q1756"/>
      <c r="R1756" s="108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7"/>
      <c r="C1757" s="107"/>
      <c r="D1757" s="107"/>
      <c r="E1757" s="107"/>
      <c r="F1757" s="107"/>
      <c r="G1757" s="107"/>
      <c r="H1757" s="107"/>
      <c r="I1757" s="107"/>
      <c r="J1757" s="107"/>
      <c r="K1757" s="107"/>
      <c r="L1757" s="107"/>
      <c r="M1757" s="107"/>
      <c r="N1757" s="107"/>
      <c r="O1757" s="107"/>
      <c r="P1757"/>
      <c r="Q1757"/>
      <c r="R1757" s="108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7"/>
      <c r="C1758" s="107"/>
      <c r="D1758" s="107"/>
      <c r="E1758" s="107"/>
      <c r="F1758" s="107"/>
      <c r="G1758" s="107"/>
      <c r="H1758" s="107"/>
      <c r="I1758" s="107"/>
      <c r="J1758" s="107"/>
      <c r="K1758" s="107"/>
      <c r="L1758" s="107"/>
      <c r="M1758" s="107"/>
      <c r="N1758" s="107"/>
      <c r="O1758" s="107"/>
      <c r="P1758"/>
      <c r="Q1758"/>
      <c r="R1758" s="108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7"/>
      <c r="C1759" s="107"/>
      <c r="D1759" s="107"/>
      <c r="E1759" s="107"/>
      <c r="F1759" s="107"/>
      <c r="G1759" s="107"/>
      <c r="H1759" s="107"/>
      <c r="I1759" s="107"/>
      <c r="J1759" s="107"/>
      <c r="K1759" s="107"/>
      <c r="L1759" s="107"/>
      <c r="M1759" s="107"/>
      <c r="N1759" s="107"/>
      <c r="O1759" s="107"/>
      <c r="P1759"/>
      <c r="Q1759"/>
      <c r="R1759" s="108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7"/>
      <c r="C1760" s="107"/>
      <c r="D1760" s="107"/>
      <c r="E1760" s="107"/>
      <c r="F1760" s="107"/>
      <c r="G1760" s="107"/>
      <c r="H1760" s="107"/>
      <c r="I1760" s="107"/>
      <c r="J1760" s="107"/>
      <c r="K1760" s="107"/>
      <c r="L1760" s="107"/>
      <c r="M1760" s="107"/>
      <c r="N1760" s="107"/>
      <c r="O1760" s="107"/>
      <c r="P1760"/>
      <c r="Q1760"/>
      <c r="R1760" s="108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7"/>
      <c r="C1761" s="107"/>
      <c r="D1761" s="107"/>
      <c r="E1761" s="107"/>
      <c r="F1761" s="107"/>
      <c r="G1761" s="107"/>
      <c r="H1761" s="107"/>
      <c r="I1761" s="107"/>
      <c r="J1761" s="107"/>
      <c r="K1761" s="107"/>
      <c r="L1761" s="107"/>
      <c r="M1761" s="107"/>
      <c r="N1761" s="107"/>
      <c r="O1761" s="107"/>
      <c r="P1761"/>
      <c r="Q1761"/>
      <c r="R1761" s="108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/>
      <c r="Q1762"/>
      <c r="R1762" s="108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7"/>
      <c r="C1763" s="107"/>
      <c r="D1763" s="107"/>
      <c r="E1763" s="107"/>
      <c r="F1763" s="107"/>
      <c r="G1763" s="107"/>
      <c r="H1763" s="107"/>
      <c r="I1763" s="107"/>
      <c r="J1763" s="107"/>
      <c r="K1763" s="107"/>
      <c r="L1763" s="107"/>
      <c r="M1763" s="107"/>
      <c r="N1763" s="107"/>
      <c r="O1763" s="107"/>
      <c r="P1763"/>
      <c r="Q1763"/>
      <c r="R1763" s="108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7"/>
      <c r="C1764" s="107"/>
      <c r="D1764" s="107"/>
      <c r="E1764" s="107"/>
      <c r="F1764" s="107"/>
      <c r="G1764" s="107"/>
      <c r="H1764" s="107"/>
      <c r="I1764" s="107"/>
      <c r="J1764" s="107"/>
      <c r="K1764" s="107"/>
      <c r="L1764" s="107"/>
      <c r="M1764" s="107"/>
      <c r="N1764" s="107"/>
      <c r="O1764" s="107"/>
      <c r="P1764"/>
      <c r="Q1764"/>
      <c r="R1764" s="108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7"/>
      <c r="C1765" s="107"/>
      <c r="D1765" s="107"/>
      <c r="E1765" s="107"/>
      <c r="F1765" s="107"/>
      <c r="G1765" s="107"/>
      <c r="H1765" s="107"/>
      <c r="I1765" s="107"/>
      <c r="J1765" s="107"/>
      <c r="K1765" s="107"/>
      <c r="L1765" s="107"/>
      <c r="M1765" s="107"/>
      <c r="N1765" s="107"/>
      <c r="O1765" s="107"/>
      <c r="P1765"/>
      <c r="Q1765"/>
      <c r="R1765" s="108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7"/>
      <c r="C1766" s="107"/>
      <c r="D1766" s="107"/>
      <c r="E1766" s="107"/>
      <c r="F1766" s="107"/>
      <c r="G1766" s="107"/>
      <c r="H1766" s="107"/>
      <c r="I1766" s="107"/>
      <c r="J1766" s="107"/>
      <c r="K1766" s="107"/>
      <c r="L1766" s="107"/>
      <c r="M1766" s="107"/>
      <c r="N1766" s="107"/>
      <c r="O1766" s="107"/>
      <c r="P1766"/>
      <c r="Q1766"/>
      <c r="R1766" s="108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7"/>
      <c r="C1767" s="107"/>
      <c r="D1767" s="107"/>
      <c r="E1767" s="107"/>
      <c r="F1767" s="107"/>
      <c r="G1767" s="107"/>
      <c r="H1767" s="107"/>
      <c r="I1767" s="107"/>
      <c r="J1767" s="107"/>
      <c r="K1767" s="107"/>
      <c r="L1767" s="107"/>
      <c r="M1767" s="107"/>
      <c r="N1767" s="107"/>
      <c r="O1767" s="107"/>
      <c r="P1767"/>
      <c r="Q1767"/>
      <c r="R1767" s="108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7"/>
      <c r="C1768" s="107"/>
      <c r="D1768" s="107"/>
      <c r="E1768" s="107"/>
      <c r="F1768" s="107"/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/>
      <c r="Q1768"/>
      <c r="R1768" s="108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/>
      <c r="Q1769"/>
      <c r="R1769" s="108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7"/>
      <c r="C1770" s="107"/>
      <c r="D1770" s="107"/>
      <c r="E1770" s="107"/>
      <c r="F1770" s="107"/>
      <c r="G1770" s="107"/>
      <c r="H1770" s="107"/>
      <c r="I1770" s="107"/>
      <c r="J1770" s="107"/>
      <c r="K1770" s="107"/>
      <c r="L1770" s="107"/>
      <c r="M1770" s="107"/>
      <c r="N1770" s="107"/>
      <c r="O1770" s="107"/>
      <c r="P1770"/>
      <c r="Q1770"/>
      <c r="R1770" s="108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7"/>
      <c r="C1771" s="107"/>
      <c r="D1771" s="107"/>
      <c r="E1771" s="107"/>
      <c r="F1771" s="107"/>
      <c r="G1771" s="107"/>
      <c r="H1771" s="107"/>
      <c r="I1771" s="107"/>
      <c r="J1771" s="107"/>
      <c r="K1771" s="107"/>
      <c r="L1771" s="107"/>
      <c r="M1771" s="107"/>
      <c r="N1771" s="107"/>
      <c r="O1771" s="107"/>
      <c r="P1771"/>
      <c r="Q1771"/>
      <c r="R1771" s="108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7"/>
      <c r="C1772" s="107"/>
      <c r="D1772" s="107"/>
      <c r="E1772" s="107"/>
      <c r="F1772" s="107"/>
      <c r="G1772" s="107"/>
      <c r="H1772" s="107"/>
      <c r="I1772" s="107"/>
      <c r="J1772" s="107"/>
      <c r="K1772" s="107"/>
      <c r="L1772" s="107"/>
      <c r="M1772" s="107"/>
      <c r="N1772" s="107"/>
      <c r="O1772" s="107"/>
      <c r="P1772"/>
      <c r="Q1772"/>
      <c r="R1772" s="108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7"/>
      <c r="C1773" s="107"/>
      <c r="D1773" s="107"/>
      <c r="E1773" s="107"/>
      <c r="F1773" s="107"/>
      <c r="G1773" s="107"/>
      <c r="H1773" s="107"/>
      <c r="I1773" s="107"/>
      <c r="J1773" s="107"/>
      <c r="K1773" s="107"/>
      <c r="L1773" s="107"/>
      <c r="M1773" s="107"/>
      <c r="N1773" s="107"/>
      <c r="O1773" s="107"/>
      <c r="P1773"/>
      <c r="Q1773"/>
      <c r="R1773" s="108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7"/>
      <c r="C1774" s="107"/>
      <c r="D1774" s="107"/>
      <c r="E1774" s="107"/>
      <c r="F1774" s="107"/>
      <c r="G1774" s="107"/>
      <c r="H1774" s="107"/>
      <c r="I1774" s="107"/>
      <c r="J1774" s="107"/>
      <c r="K1774" s="107"/>
      <c r="L1774" s="107"/>
      <c r="M1774" s="107"/>
      <c r="N1774" s="107"/>
      <c r="O1774" s="107"/>
      <c r="P1774"/>
      <c r="Q1774"/>
      <c r="R1774" s="108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/>
      <c r="Q1775"/>
      <c r="R1775" s="108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7"/>
      <c r="C1776" s="107"/>
      <c r="D1776" s="107"/>
      <c r="E1776" s="107"/>
      <c r="F1776" s="107"/>
      <c r="G1776" s="107"/>
      <c r="H1776" s="107"/>
      <c r="I1776" s="107"/>
      <c r="J1776" s="107"/>
      <c r="K1776" s="107"/>
      <c r="L1776" s="107"/>
      <c r="M1776" s="107"/>
      <c r="N1776" s="107"/>
      <c r="O1776" s="107"/>
      <c r="P1776"/>
      <c r="Q1776"/>
      <c r="R1776" s="108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7"/>
      <c r="C1777" s="107"/>
      <c r="D1777" s="107"/>
      <c r="E1777" s="107"/>
      <c r="F1777" s="107"/>
      <c r="G1777" s="107"/>
      <c r="H1777" s="107"/>
      <c r="I1777" s="107"/>
      <c r="J1777" s="107"/>
      <c r="K1777" s="107"/>
      <c r="L1777" s="107"/>
      <c r="M1777" s="107"/>
      <c r="N1777" s="107"/>
      <c r="O1777" s="107"/>
      <c r="P1777"/>
      <c r="Q1777"/>
      <c r="R1777" s="108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/>
      <c r="Q1778"/>
      <c r="R1778" s="108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7"/>
      <c r="C1779" s="107"/>
      <c r="D1779" s="107"/>
      <c r="E1779" s="107"/>
      <c r="F1779" s="107"/>
      <c r="G1779" s="107"/>
      <c r="H1779" s="107"/>
      <c r="I1779" s="107"/>
      <c r="J1779" s="107"/>
      <c r="K1779" s="107"/>
      <c r="L1779" s="107"/>
      <c r="M1779" s="107"/>
      <c r="N1779" s="107"/>
      <c r="O1779" s="107"/>
      <c r="P1779"/>
      <c r="Q1779"/>
      <c r="R1779" s="108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7"/>
      <c r="C1780" s="107"/>
      <c r="D1780" s="107"/>
      <c r="E1780" s="107"/>
      <c r="F1780" s="107"/>
      <c r="G1780" s="107"/>
      <c r="H1780" s="107"/>
      <c r="I1780" s="107"/>
      <c r="J1780" s="107"/>
      <c r="K1780" s="107"/>
      <c r="L1780" s="107"/>
      <c r="M1780" s="107"/>
      <c r="N1780" s="107"/>
      <c r="O1780" s="107"/>
      <c r="P1780"/>
      <c r="Q1780"/>
      <c r="R1780" s="108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7"/>
      <c r="C1781" s="107"/>
      <c r="D1781" s="107"/>
      <c r="E1781" s="107"/>
      <c r="F1781" s="107"/>
      <c r="G1781" s="107"/>
      <c r="H1781" s="107"/>
      <c r="I1781" s="107"/>
      <c r="J1781" s="107"/>
      <c r="K1781" s="107"/>
      <c r="L1781" s="107"/>
      <c r="M1781" s="107"/>
      <c r="N1781" s="107"/>
      <c r="O1781" s="107"/>
      <c r="P1781"/>
      <c r="Q1781"/>
      <c r="R1781" s="108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7"/>
      <c r="C1782" s="107"/>
      <c r="D1782" s="107"/>
      <c r="E1782" s="107"/>
      <c r="F1782" s="107"/>
      <c r="G1782" s="107"/>
      <c r="H1782" s="107"/>
      <c r="I1782" s="107"/>
      <c r="J1782" s="107"/>
      <c r="K1782" s="107"/>
      <c r="L1782" s="107"/>
      <c r="M1782" s="107"/>
      <c r="N1782" s="107"/>
      <c r="O1782" s="107"/>
      <c r="P1782"/>
      <c r="Q1782"/>
      <c r="R1782" s="108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7"/>
      <c r="C1783" s="107"/>
      <c r="D1783" s="107"/>
      <c r="E1783" s="107"/>
      <c r="F1783" s="107"/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/>
      <c r="Q1783"/>
      <c r="R1783" s="108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7"/>
      <c r="C1784" s="107"/>
      <c r="D1784" s="107"/>
      <c r="E1784" s="107"/>
      <c r="F1784" s="107"/>
      <c r="G1784" s="107"/>
      <c r="H1784" s="107"/>
      <c r="I1784" s="107"/>
      <c r="J1784" s="107"/>
      <c r="K1784" s="107"/>
      <c r="L1784" s="107"/>
      <c r="M1784" s="107"/>
      <c r="N1784" s="107"/>
      <c r="O1784" s="107"/>
      <c r="P1784"/>
      <c r="Q1784"/>
      <c r="R1784" s="108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7"/>
      <c r="C1785" s="107"/>
      <c r="D1785" s="107"/>
      <c r="E1785" s="107"/>
      <c r="F1785" s="107"/>
      <c r="G1785" s="107"/>
      <c r="H1785" s="107"/>
      <c r="I1785" s="107"/>
      <c r="J1785" s="107"/>
      <c r="K1785" s="107"/>
      <c r="L1785" s="107"/>
      <c r="M1785" s="107"/>
      <c r="N1785" s="107"/>
      <c r="O1785" s="107"/>
      <c r="P1785"/>
      <c r="Q1785"/>
      <c r="R1785" s="108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7"/>
      <c r="C1786" s="107"/>
      <c r="D1786" s="107"/>
      <c r="E1786" s="107"/>
      <c r="F1786" s="107"/>
      <c r="G1786" s="107"/>
      <c r="H1786" s="107"/>
      <c r="I1786" s="107"/>
      <c r="J1786" s="107"/>
      <c r="K1786" s="107"/>
      <c r="L1786" s="107"/>
      <c r="M1786" s="107"/>
      <c r="N1786" s="107"/>
      <c r="O1786" s="107"/>
      <c r="P1786"/>
      <c r="Q1786"/>
      <c r="R1786" s="108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7"/>
      <c r="C1787" s="107"/>
      <c r="D1787" s="107"/>
      <c r="E1787" s="107"/>
      <c r="F1787" s="107"/>
      <c r="G1787" s="107"/>
      <c r="H1787" s="107"/>
      <c r="I1787" s="107"/>
      <c r="J1787" s="107"/>
      <c r="K1787" s="107"/>
      <c r="L1787" s="107"/>
      <c r="M1787" s="107"/>
      <c r="N1787" s="107"/>
      <c r="O1787" s="107"/>
      <c r="P1787"/>
      <c r="Q1787"/>
      <c r="R1787" s="108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/>
      <c r="Q1788"/>
      <c r="R1788" s="108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7"/>
      <c r="C1789" s="107"/>
      <c r="D1789" s="107"/>
      <c r="E1789" s="107"/>
      <c r="F1789" s="107"/>
      <c r="G1789" s="107"/>
      <c r="H1789" s="107"/>
      <c r="I1789" s="107"/>
      <c r="J1789" s="107"/>
      <c r="K1789" s="107"/>
      <c r="L1789" s="107"/>
      <c r="M1789" s="107"/>
      <c r="N1789" s="107"/>
      <c r="O1789" s="107"/>
      <c r="P1789"/>
      <c r="Q1789"/>
      <c r="R1789" s="108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7"/>
      <c r="C1790" s="107"/>
      <c r="D1790" s="107"/>
      <c r="E1790" s="107"/>
      <c r="F1790" s="107"/>
      <c r="G1790" s="107"/>
      <c r="H1790" s="107"/>
      <c r="I1790" s="107"/>
      <c r="J1790" s="107"/>
      <c r="K1790" s="107"/>
      <c r="L1790" s="107"/>
      <c r="M1790" s="107"/>
      <c r="N1790" s="107"/>
      <c r="O1790" s="107"/>
      <c r="P1790"/>
      <c r="Q1790"/>
      <c r="R1790" s="108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7"/>
      <c r="C1791" s="107"/>
      <c r="D1791" s="107"/>
      <c r="E1791" s="107"/>
      <c r="F1791" s="107"/>
      <c r="G1791" s="107"/>
      <c r="H1791" s="107"/>
      <c r="I1791" s="107"/>
      <c r="J1791" s="107"/>
      <c r="K1791" s="107"/>
      <c r="L1791" s="107"/>
      <c r="M1791" s="107"/>
      <c r="N1791" s="107"/>
      <c r="O1791" s="107"/>
      <c r="P1791"/>
      <c r="Q1791"/>
      <c r="R1791" s="108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7"/>
      <c r="C1792" s="107"/>
      <c r="D1792" s="107"/>
      <c r="E1792" s="107"/>
      <c r="F1792" s="107"/>
      <c r="G1792" s="107"/>
      <c r="H1792" s="107"/>
      <c r="I1792" s="107"/>
      <c r="J1792" s="107"/>
      <c r="K1792" s="107"/>
      <c r="L1792" s="107"/>
      <c r="M1792" s="107"/>
      <c r="N1792" s="107"/>
      <c r="O1792" s="107"/>
      <c r="P1792"/>
      <c r="Q1792"/>
      <c r="R1792" s="108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7"/>
      <c r="C1793" s="107"/>
      <c r="D1793" s="107"/>
      <c r="E1793" s="107"/>
      <c r="F1793" s="107"/>
      <c r="G1793" s="107"/>
      <c r="H1793" s="107"/>
      <c r="I1793" s="107"/>
      <c r="J1793" s="107"/>
      <c r="K1793" s="107"/>
      <c r="L1793" s="107"/>
      <c r="M1793" s="107"/>
      <c r="N1793" s="107"/>
      <c r="O1793" s="107"/>
      <c r="P1793"/>
      <c r="Q1793"/>
      <c r="R1793" s="108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7"/>
      <c r="C1794" s="107"/>
      <c r="D1794" s="107"/>
      <c r="E1794" s="107"/>
      <c r="F1794" s="107"/>
      <c r="G1794" s="107"/>
      <c r="H1794" s="107"/>
      <c r="I1794" s="107"/>
      <c r="J1794" s="107"/>
      <c r="K1794" s="107"/>
      <c r="L1794" s="107"/>
      <c r="M1794" s="107"/>
      <c r="N1794" s="107"/>
      <c r="O1794" s="107"/>
      <c r="P1794"/>
      <c r="Q1794"/>
      <c r="R1794" s="108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7"/>
      <c r="C1795" s="107"/>
      <c r="D1795" s="107"/>
      <c r="E1795" s="107"/>
      <c r="F1795" s="107"/>
      <c r="G1795" s="107"/>
      <c r="H1795" s="107"/>
      <c r="I1795" s="107"/>
      <c r="J1795" s="107"/>
      <c r="K1795" s="107"/>
      <c r="L1795" s="107"/>
      <c r="M1795" s="107"/>
      <c r="N1795" s="107"/>
      <c r="O1795" s="107"/>
      <c r="P1795"/>
      <c r="Q1795"/>
      <c r="R1795" s="108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7"/>
      <c r="C1796" s="107"/>
      <c r="D1796" s="107"/>
      <c r="E1796" s="107"/>
      <c r="F1796" s="107"/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/>
      <c r="Q1796"/>
      <c r="R1796" s="108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7"/>
      <c r="C1797" s="107"/>
      <c r="D1797" s="107"/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7"/>
      <c r="O1797" s="107"/>
      <c r="P1797"/>
      <c r="Q1797"/>
      <c r="R1797" s="108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7"/>
      <c r="C1798" s="107"/>
      <c r="D1798" s="107"/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7"/>
      <c r="O1798" s="107"/>
      <c r="P1798"/>
      <c r="Q1798"/>
      <c r="R1798" s="108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7"/>
      <c r="C1799" s="107"/>
      <c r="D1799" s="107"/>
      <c r="E1799" s="107"/>
      <c r="F1799" s="107"/>
      <c r="G1799" s="107"/>
      <c r="H1799" s="107"/>
      <c r="I1799" s="107"/>
      <c r="J1799" s="107"/>
      <c r="K1799" s="107"/>
      <c r="L1799" s="107"/>
      <c r="M1799" s="107"/>
      <c r="N1799" s="107"/>
      <c r="O1799" s="107"/>
      <c r="P1799"/>
      <c r="Q1799"/>
      <c r="R1799" s="108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7"/>
      <c r="C1800" s="107"/>
      <c r="D1800" s="107"/>
      <c r="E1800" s="107"/>
      <c r="F1800" s="107"/>
      <c r="G1800" s="107"/>
      <c r="H1800" s="107"/>
      <c r="I1800" s="107"/>
      <c r="J1800" s="107"/>
      <c r="K1800" s="107"/>
      <c r="L1800" s="107"/>
      <c r="M1800" s="107"/>
      <c r="N1800" s="107"/>
      <c r="O1800" s="107"/>
      <c r="P1800"/>
      <c r="Q1800"/>
      <c r="R1800" s="108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7"/>
      <c r="C1801" s="107"/>
      <c r="D1801" s="107"/>
      <c r="E1801" s="107"/>
      <c r="F1801" s="107"/>
      <c r="G1801" s="107"/>
      <c r="H1801" s="107"/>
      <c r="I1801" s="107"/>
      <c r="J1801" s="107"/>
      <c r="K1801" s="107"/>
      <c r="L1801" s="107"/>
      <c r="M1801" s="107"/>
      <c r="N1801" s="107"/>
      <c r="O1801" s="107"/>
      <c r="P1801"/>
      <c r="Q1801"/>
      <c r="R1801" s="108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7"/>
      <c r="C1802" s="107"/>
      <c r="D1802" s="107"/>
      <c r="E1802" s="107"/>
      <c r="F1802" s="107"/>
      <c r="G1802" s="107"/>
      <c r="H1802" s="107"/>
      <c r="I1802" s="107"/>
      <c r="J1802" s="107"/>
      <c r="K1802" s="107"/>
      <c r="L1802" s="107"/>
      <c r="M1802" s="107"/>
      <c r="N1802" s="107"/>
      <c r="O1802" s="107"/>
      <c r="P1802"/>
      <c r="Q1802"/>
      <c r="R1802" s="108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7"/>
      <c r="C1803" s="107"/>
      <c r="D1803" s="107"/>
      <c r="E1803" s="107"/>
      <c r="F1803" s="107"/>
      <c r="G1803" s="107"/>
      <c r="H1803" s="107"/>
      <c r="I1803" s="107"/>
      <c r="J1803" s="107"/>
      <c r="K1803" s="107"/>
      <c r="L1803" s="107"/>
      <c r="M1803" s="107"/>
      <c r="N1803" s="107"/>
      <c r="O1803" s="107"/>
      <c r="P1803"/>
      <c r="Q1803"/>
      <c r="R1803" s="108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7"/>
      <c r="C1804" s="107"/>
      <c r="D1804" s="107"/>
      <c r="E1804" s="107"/>
      <c r="F1804" s="107"/>
      <c r="G1804" s="107"/>
      <c r="H1804" s="107"/>
      <c r="I1804" s="107"/>
      <c r="J1804" s="107"/>
      <c r="K1804" s="107"/>
      <c r="L1804" s="107"/>
      <c r="M1804" s="107"/>
      <c r="N1804" s="107"/>
      <c r="O1804" s="107"/>
      <c r="P1804"/>
      <c r="Q1804"/>
      <c r="R1804" s="108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7"/>
      <c r="C1805" s="107"/>
      <c r="D1805" s="107"/>
      <c r="E1805" s="107"/>
      <c r="F1805" s="107"/>
      <c r="G1805" s="107"/>
      <c r="H1805" s="107"/>
      <c r="I1805" s="107"/>
      <c r="J1805" s="107"/>
      <c r="K1805" s="107"/>
      <c r="L1805" s="107"/>
      <c r="M1805" s="107"/>
      <c r="N1805" s="107"/>
      <c r="O1805" s="107"/>
      <c r="P1805"/>
      <c r="Q1805"/>
      <c r="R1805" s="108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7"/>
      <c r="C1806" s="107"/>
      <c r="D1806" s="107"/>
      <c r="E1806" s="107"/>
      <c r="F1806" s="107"/>
      <c r="G1806" s="107"/>
      <c r="H1806" s="107"/>
      <c r="I1806" s="107"/>
      <c r="J1806" s="107"/>
      <c r="K1806" s="107"/>
      <c r="L1806" s="107"/>
      <c r="M1806" s="107"/>
      <c r="N1806" s="107"/>
      <c r="O1806" s="107"/>
      <c r="P1806"/>
      <c r="Q1806"/>
      <c r="R1806" s="108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/>
      <c r="Q1807"/>
      <c r="R1807" s="108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7"/>
      <c r="C1808" s="107"/>
      <c r="D1808" s="107"/>
      <c r="E1808" s="107"/>
      <c r="F1808" s="107"/>
      <c r="G1808" s="107"/>
      <c r="H1808" s="107"/>
      <c r="I1808" s="107"/>
      <c r="J1808" s="107"/>
      <c r="K1808" s="107"/>
      <c r="L1808" s="107"/>
      <c r="M1808" s="107"/>
      <c r="N1808" s="107"/>
      <c r="O1808" s="107"/>
      <c r="P1808"/>
      <c r="Q1808"/>
      <c r="R1808" s="108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7"/>
      <c r="C1809" s="107"/>
      <c r="D1809" s="107"/>
      <c r="E1809" s="107"/>
      <c r="F1809" s="107"/>
      <c r="G1809" s="107"/>
      <c r="H1809" s="107"/>
      <c r="I1809" s="107"/>
      <c r="J1809" s="107"/>
      <c r="K1809" s="107"/>
      <c r="L1809" s="107"/>
      <c r="M1809" s="107"/>
      <c r="N1809" s="107"/>
      <c r="O1809" s="107"/>
      <c r="P1809"/>
      <c r="Q1809"/>
      <c r="R1809" s="108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7"/>
      <c r="C1810" s="107"/>
      <c r="D1810" s="107"/>
      <c r="E1810" s="107"/>
      <c r="F1810" s="107"/>
      <c r="G1810" s="107"/>
      <c r="H1810" s="107"/>
      <c r="I1810" s="107"/>
      <c r="J1810" s="107"/>
      <c r="K1810" s="107"/>
      <c r="L1810" s="107"/>
      <c r="M1810" s="107"/>
      <c r="N1810" s="107"/>
      <c r="O1810" s="107"/>
      <c r="P1810"/>
      <c r="Q1810"/>
      <c r="R1810" s="108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7"/>
      <c r="C1811" s="107"/>
      <c r="D1811" s="107"/>
      <c r="E1811" s="107"/>
      <c r="F1811" s="107"/>
      <c r="G1811" s="107"/>
      <c r="H1811" s="107"/>
      <c r="I1811" s="107"/>
      <c r="J1811" s="107"/>
      <c r="K1811" s="107"/>
      <c r="L1811" s="107"/>
      <c r="M1811" s="107"/>
      <c r="N1811" s="107"/>
      <c r="O1811" s="107"/>
      <c r="P1811"/>
      <c r="Q1811"/>
      <c r="R1811" s="108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7"/>
      <c r="C1812" s="107"/>
      <c r="D1812" s="107"/>
      <c r="E1812" s="107"/>
      <c r="F1812" s="107"/>
      <c r="G1812" s="107"/>
      <c r="H1812" s="107"/>
      <c r="I1812" s="107"/>
      <c r="J1812" s="107"/>
      <c r="K1812" s="107"/>
      <c r="L1812" s="107"/>
      <c r="M1812" s="107"/>
      <c r="N1812" s="107"/>
      <c r="O1812" s="107"/>
      <c r="P1812"/>
      <c r="Q1812"/>
      <c r="R1812" s="108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7"/>
      <c r="C1813" s="107"/>
      <c r="D1813" s="107"/>
      <c r="E1813" s="107"/>
      <c r="F1813" s="107"/>
      <c r="G1813" s="107"/>
      <c r="H1813" s="107"/>
      <c r="I1813" s="107"/>
      <c r="J1813" s="107"/>
      <c r="K1813" s="107"/>
      <c r="L1813" s="107"/>
      <c r="M1813" s="107"/>
      <c r="N1813" s="107"/>
      <c r="O1813" s="107"/>
      <c r="P1813"/>
      <c r="Q1813"/>
      <c r="R1813" s="108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7"/>
      <c r="C1814" s="107"/>
      <c r="D1814" s="107"/>
      <c r="E1814" s="107"/>
      <c r="F1814" s="107"/>
      <c r="G1814" s="107"/>
      <c r="H1814" s="107"/>
      <c r="I1814" s="107"/>
      <c r="J1814" s="107"/>
      <c r="K1814" s="107"/>
      <c r="L1814" s="107"/>
      <c r="M1814" s="107"/>
      <c r="N1814" s="107"/>
      <c r="O1814" s="107"/>
      <c r="P1814"/>
      <c r="Q1814"/>
      <c r="R1814" s="108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7"/>
      <c r="C1815" s="107"/>
      <c r="D1815" s="107"/>
      <c r="E1815" s="107"/>
      <c r="F1815" s="107"/>
      <c r="G1815" s="107"/>
      <c r="H1815" s="107"/>
      <c r="I1815" s="107"/>
      <c r="J1815" s="107"/>
      <c r="K1815" s="107"/>
      <c r="L1815" s="107"/>
      <c r="M1815" s="107"/>
      <c r="N1815" s="107"/>
      <c r="O1815" s="107"/>
      <c r="P1815"/>
      <c r="Q1815"/>
      <c r="R1815" s="108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7"/>
      <c r="C1816" s="107"/>
      <c r="D1816" s="107"/>
      <c r="E1816" s="107"/>
      <c r="F1816" s="107"/>
      <c r="G1816" s="107"/>
      <c r="H1816" s="107"/>
      <c r="I1816" s="107"/>
      <c r="J1816" s="107"/>
      <c r="K1816" s="107"/>
      <c r="L1816" s="107"/>
      <c r="M1816" s="107"/>
      <c r="N1816" s="107"/>
      <c r="O1816" s="107"/>
      <c r="P1816"/>
      <c r="Q1816"/>
      <c r="R1816" s="108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7"/>
      <c r="C1817" s="107"/>
      <c r="D1817" s="107"/>
      <c r="E1817" s="107"/>
      <c r="F1817" s="107"/>
      <c r="G1817" s="107"/>
      <c r="H1817" s="107"/>
      <c r="I1817" s="107"/>
      <c r="J1817" s="107"/>
      <c r="K1817" s="107"/>
      <c r="L1817" s="107"/>
      <c r="M1817" s="107"/>
      <c r="N1817" s="107"/>
      <c r="O1817" s="107"/>
      <c r="P1817"/>
      <c r="Q1817"/>
      <c r="R1817" s="108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7"/>
      <c r="C1818" s="107"/>
      <c r="D1818" s="107"/>
      <c r="E1818" s="107"/>
      <c r="F1818" s="107"/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/>
      <c r="Q1818"/>
      <c r="R1818" s="108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7"/>
      <c r="C1819" s="107"/>
      <c r="D1819" s="107"/>
      <c r="E1819" s="107"/>
      <c r="F1819" s="107"/>
      <c r="G1819" s="107"/>
      <c r="H1819" s="107"/>
      <c r="I1819" s="107"/>
      <c r="J1819" s="107"/>
      <c r="K1819" s="107"/>
      <c r="L1819" s="107"/>
      <c r="M1819" s="107"/>
      <c r="N1819" s="107"/>
      <c r="O1819" s="107"/>
      <c r="P1819"/>
      <c r="Q1819"/>
      <c r="R1819" s="108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/>
      <c r="Q1820"/>
      <c r="R1820" s="108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7"/>
      <c r="C1821" s="107"/>
      <c r="D1821" s="107"/>
      <c r="E1821" s="107"/>
      <c r="F1821" s="107"/>
      <c r="G1821" s="107"/>
      <c r="H1821" s="107"/>
      <c r="I1821" s="107"/>
      <c r="J1821" s="107"/>
      <c r="K1821" s="107"/>
      <c r="L1821" s="107"/>
      <c r="M1821" s="107"/>
      <c r="N1821" s="107"/>
      <c r="O1821" s="107"/>
      <c r="P1821"/>
      <c r="Q1821"/>
      <c r="R1821" s="108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7"/>
      <c r="C1822" s="107"/>
      <c r="D1822" s="107"/>
      <c r="E1822" s="107"/>
      <c r="F1822" s="107"/>
      <c r="G1822" s="107"/>
      <c r="H1822" s="107"/>
      <c r="I1822" s="107"/>
      <c r="J1822" s="107"/>
      <c r="K1822" s="107"/>
      <c r="L1822" s="107"/>
      <c r="M1822" s="107"/>
      <c r="N1822" s="107"/>
      <c r="O1822" s="107"/>
      <c r="P1822"/>
      <c r="Q1822"/>
      <c r="R1822" s="108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7"/>
      <c r="C1823" s="107"/>
      <c r="D1823" s="107"/>
      <c r="E1823" s="107"/>
      <c r="F1823" s="107"/>
      <c r="G1823" s="107"/>
      <c r="H1823" s="107"/>
      <c r="I1823" s="107"/>
      <c r="J1823" s="107"/>
      <c r="K1823" s="107"/>
      <c r="L1823" s="107"/>
      <c r="M1823" s="107"/>
      <c r="N1823" s="107"/>
      <c r="O1823" s="107"/>
      <c r="P1823"/>
      <c r="Q1823"/>
      <c r="R1823" s="108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7"/>
      <c r="C1824" s="107"/>
      <c r="D1824" s="107"/>
      <c r="E1824" s="107"/>
      <c r="F1824" s="107"/>
      <c r="G1824" s="107"/>
      <c r="H1824" s="107"/>
      <c r="I1824" s="107"/>
      <c r="J1824" s="107"/>
      <c r="K1824" s="107"/>
      <c r="L1824" s="107"/>
      <c r="M1824" s="107"/>
      <c r="N1824" s="107"/>
      <c r="O1824" s="107"/>
      <c r="P1824"/>
      <c r="Q1824"/>
      <c r="R1824" s="108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7"/>
      <c r="C1825" s="107"/>
      <c r="D1825" s="107"/>
      <c r="E1825" s="107"/>
      <c r="F1825" s="107"/>
      <c r="G1825" s="107"/>
      <c r="H1825" s="107"/>
      <c r="I1825" s="107"/>
      <c r="J1825" s="107"/>
      <c r="K1825" s="107"/>
      <c r="L1825" s="107"/>
      <c r="M1825" s="107"/>
      <c r="N1825" s="107"/>
      <c r="O1825" s="107"/>
      <c r="P1825"/>
      <c r="Q1825"/>
      <c r="R1825" s="108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7"/>
      <c r="C1826" s="107"/>
      <c r="D1826" s="107"/>
      <c r="E1826" s="107"/>
      <c r="F1826" s="107"/>
      <c r="G1826" s="107"/>
      <c r="H1826" s="107"/>
      <c r="I1826" s="107"/>
      <c r="J1826" s="107"/>
      <c r="K1826" s="107"/>
      <c r="L1826" s="107"/>
      <c r="M1826" s="107"/>
      <c r="N1826" s="107"/>
      <c r="O1826" s="107"/>
      <c r="P1826"/>
      <c r="Q1826"/>
      <c r="R1826" s="108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7"/>
      <c r="C1827" s="107"/>
      <c r="D1827" s="107"/>
      <c r="E1827" s="107"/>
      <c r="F1827" s="107"/>
      <c r="G1827" s="107"/>
      <c r="H1827" s="107"/>
      <c r="I1827" s="107"/>
      <c r="J1827" s="107"/>
      <c r="K1827" s="107"/>
      <c r="L1827" s="107"/>
      <c r="M1827" s="107"/>
      <c r="N1827" s="107"/>
      <c r="O1827" s="107"/>
      <c r="P1827"/>
      <c r="Q1827"/>
      <c r="R1827" s="108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7"/>
      <c r="C1828" s="107"/>
      <c r="D1828" s="107"/>
      <c r="E1828" s="107"/>
      <c r="F1828" s="107"/>
      <c r="G1828" s="107"/>
      <c r="H1828" s="107"/>
      <c r="I1828" s="107"/>
      <c r="J1828" s="107"/>
      <c r="K1828" s="107"/>
      <c r="L1828" s="107"/>
      <c r="M1828" s="107"/>
      <c r="N1828" s="107"/>
      <c r="O1828" s="107"/>
      <c r="P1828"/>
      <c r="Q1828"/>
      <c r="R1828" s="108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7"/>
      <c r="C1829" s="107"/>
      <c r="D1829" s="107"/>
      <c r="E1829" s="107"/>
      <c r="F1829" s="107"/>
      <c r="G1829" s="107"/>
      <c r="H1829" s="107"/>
      <c r="I1829" s="107"/>
      <c r="J1829" s="107"/>
      <c r="K1829" s="107"/>
      <c r="L1829" s="107"/>
      <c r="M1829" s="107"/>
      <c r="N1829" s="107"/>
      <c r="O1829" s="107"/>
      <c r="P1829"/>
      <c r="Q1829"/>
      <c r="R1829" s="108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7"/>
      <c r="C1830" s="107"/>
      <c r="D1830" s="107"/>
      <c r="E1830" s="107"/>
      <c r="F1830" s="107"/>
      <c r="G1830" s="107"/>
      <c r="H1830" s="107"/>
      <c r="I1830" s="107"/>
      <c r="J1830" s="107"/>
      <c r="K1830" s="107"/>
      <c r="L1830" s="107"/>
      <c r="M1830" s="107"/>
      <c r="N1830" s="107"/>
      <c r="O1830" s="107"/>
      <c r="P1830"/>
      <c r="Q1830"/>
      <c r="R1830" s="108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7"/>
      <c r="C1831" s="107"/>
      <c r="D1831" s="107"/>
      <c r="E1831" s="107"/>
      <c r="F1831" s="107"/>
      <c r="G1831" s="107"/>
      <c r="H1831" s="107"/>
      <c r="I1831" s="107"/>
      <c r="J1831" s="107"/>
      <c r="K1831" s="107"/>
      <c r="L1831" s="107"/>
      <c r="M1831" s="107"/>
      <c r="N1831" s="107"/>
      <c r="O1831" s="107"/>
      <c r="P1831"/>
      <c r="Q1831"/>
      <c r="R1831" s="108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7"/>
      <c r="C1832" s="107"/>
      <c r="D1832" s="107"/>
      <c r="E1832" s="107"/>
      <c r="F1832" s="107"/>
      <c r="G1832" s="107"/>
      <c r="H1832" s="107"/>
      <c r="I1832" s="107"/>
      <c r="J1832" s="107"/>
      <c r="K1832" s="107"/>
      <c r="L1832" s="107"/>
      <c r="M1832" s="107"/>
      <c r="N1832" s="107"/>
      <c r="O1832" s="107"/>
      <c r="P1832"/>
      <c r="Q1832"/>
      <c r="R1832" s="108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/>
      <c r="Q1833"/>
      <c r="R1833" s="108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7"/>
      <c r="C1834" s="107"/>
      <c r="D1834" s="107"/>
      <c r="E1834" s="107"/>
      <c r="F1834" s="107"/>
      <c r="G1834" s="107"/>
      <c r="H1834" s="107"/>
      <c r="I1834" s="107"/>
      <c r="J1834" s="107"/>
      <c r="K1834" s="107"/>
      <c r="L1834" s="107"/>
      <c r="M1834" s="107"/>
      <c r="N1834" s="107"/>
      <c r="O1834" s="107"/>
      <c r="P1834"/>
      <c r="Q1834"/>
      <c r="R1834" s="108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7"/>
      <c r="C1835" s="107"/>
      <c r="D1835" s="107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  <c r="O1835" s="107"/>
      <c r="P1835"/>
      <c r="Q1835"/>
      <c r="R1835" s="108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7"/>
      <c r="C1836" s="107"/>
      <c r="D1836" s="107"/>
      <c r="E1836" s="107"/>
      <c r="F1836" s="107"/>
      <c r="G1836" s="107"/>
      <c r="H1836" s="107"/>
      <c r="I1836" s="107"/>
      <c r="J1836" s="107"/>
      <c r="K1836" s="107"/>
      <c r="L1836" s="107"/>
      <c r="M1836" s="107"/>
      <c r="N1836" s="107"/>
      <c r="O1836" s="107"/>
      <c r="P1836"/>
      <c r="Q1836"/>
      <c r="R1836" s="108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7"/>
      <c r="C1837" s="107"/>
      <c r="D1837" s="107"/>
      <c r="E1837" s="107"/>
      <c r="F1837" s="107"/>
      <c r="G1837" s="107"/>
      <c r="H1837" s="107"/>
      <c r="I1837" s="107"/>
      <c r="J1837" s="107"/>
      <c r="K1837" s="107"/>
      <c r="L1837" s="107"/>
      <c r="M1837" s="107"/>
      <c r="N1837" s="107"/>
      <c r="O1837" s="107"/>
      <c r="P1837"/>
      <c r="Q1837"/>
      <c r="R1837" s="108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7"/>
      <c r="C1838" s="107"/>
      <c r="D1838" s="107"/>
      <c r="E1838" s="107"/>
      <c r="F1838" s="107"/>
      <c r="G1838" s="107"/>
      <c r="H1838" s="107"/>
      <c r="I1838" s="107"/>
      <c r="J1838" s="107"/>
      <c r="K1838" s="107"/>
      <c r="L1838" s="107"/>
      <c r="M1838" s="107"/>
      <c r="N1838" s="107"/>
      <c r="O1838" s="107"/>
      <c r="P1838"/>
      <c r="Q1838"/>
      <c r="R1838" s="108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7"/>
      <c r="C1839" s="107"/>
      <c r="D1839" s="107"/>
      <c r="E1839" s="107"/>
      <c r="F1839" s="107"/>
      <c r="G1839" s="107"/>
      <c r="H1839" s="107"/>
      <c r="I1839" s="107"/>
      <c r="J1839" s="107"/>
      <c r="K1839" s="107"/>
      <c r="L1839" s="107"/>
      <c r="M1839" s="107"/>
      <c r="N1839" s="107"/>
      <c r="O1839" s="107"/>
      <c r="P1839"/>
      <c r="Q1839"/>
      <c r="R1839" s="108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7"/>
      <c r="C1840" s="107"/>
      <c r="D1840" s="107"/>
      <c r="E1840" s="107"/>
      <c r="F1840" s="107"/>
      <c r="G1840" s="107"/>
      <c r="H1840" s="107"/>
      <c r="I1840" s="107"/>
      <c r="J1840" s="107"/>
      <c r="K1840" s="107"/>
      <c r="L1840" s="107"/>
      <c r="M1840" s="107"/>
      <c r="N1840" s="107"/>
      <c r="O1840" s="107"/>
      <c r="P1840"/>
      <c r="Q1840"/>
      <c r="R1840" s="108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7"/>
      <c r="C1841" s="107"/>
      <c r="D1841" s="107"/>
      <c r="E1841" s="107"/>
      <c r="F1841" s="107"/>
      <c r="G1841" s="107"/>
      <c r="H1841" s="107"/>
      <c r="I1841" s="107"/>
      <c r="J1841" s="107"/>
      <c r="K1841" s="107"/>
      <c r="L1841" s="107"/>
      <c r="M1841" s="107"/>
      <c r="N1841" s="107"/>
      <c r="O1841" s="107"/>
      <c r="P1841"/>
      <c r="Q1841"/>
      <c r="R1841" s="108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7"/>
      <c r="C1842" s="107"/>
      <c r="D1842" s="107"/>
      <c r="E1842" s="107"/>
      <c r="F1842" s="107"/>
      <c r="G1842" s="107"/>
      <c r="H1842" s="107"/>
      <c r="I1842" s="107"/>
      <c r="J1842" s="107"/>
      <c r="K1842" s="107"/>
      <c r="L1842" s="107"/>
      <c r="M1842" s="107"/>
      <c r="N1842" s="107"/>
      <c r="O1842" s="107"/>
      <c r="P1842"/>
      <c r="Q1842"/>
      <c r="R1842" s="108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7"/>
      <c r="C1843" s="107"/>
      <c r="D1843" s="107"/>
      <c r="E1843" s="107"/>
      <c r="F1843" s="107"/>
      <c r="G1843" s="107"/>
      <c r="H1843" s="107"/>
      <c r="I1843" s="107"/>
      <c r="J1843" s="107"/>
      <c r="K1843" s="107"/>
      <c r="L1843" s="107"/>
      <c r="M1843" s="107"/>
      <c r="N1843" s="107"/>
      <c r="O1843" s="107"/>
      <c r="P1843"/>
      <c r="Q1843"/>
      <c r="R1843" s="108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7"/>
      <c r="C1844" s="107"/>
      <c r="D1844" s="107"/>
      <c r="E1844" s="107"/>
      <c r="F1844" s="107"/>
      <c r="G1844" s="107"/>
      <c r="H1844" s="107"/>
      <c r="I1844" s="107"/>
      <c r="J1844" s="107"/>
      <c r="K1844" s="107"/>
      <c r="L1844" s="107"/>
      <c r="M1844" s="107"/>
      <c r="N1844" s="107"/>
      <c r="O1844" s="107"/>
      <c r="P1844"/>
      <c r="Q1844"/>
      <c r="R1844" s="108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7"/>
      <c r="C1845" s="107"/>
      <c r="D1845" s="107"/>
      <c r="E1845" s="107"/>
      <c r="F1845" s="107"/>
      <c r="G1845" s="107"/>
      <c r="H1845" s="107"/>
      <c r="I1845" s="107"/>
      <c r="J1845" s="107"/>
      <c r="K1845" s="107"/>
      <c r="L1845" s="107"/>
      <c r="M1845" s="107"/>
      <c r="N1845" s="107"/>
      <c r="O1845" s="107"/>
      <c r="P1845"/>
      <c r="Q1845"/>
      <c r="R1845" s="108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7"/>
      <c r="C1846" s="107"/>
      <c r="D1846" s="107"/>
      <c r="E1846" s="107"/>
      <c r="F1846" s="107"/>
      <c r="G1846" s="107"/>
      <c r="H1846" s="107"/>
      <c r="I1846" s="107"/>
      <c r="J1846" s="107"/>
      <c r="K1846" s="107"/>
      <c r="L1846" s="107"/>
      <c r="M1846" s="107"/>
      <c r="N1846" s="107"/>
      <c r="O1846" s="107"/>
      <c r="P1846"/>
      <c r="Q1846"/>
      <c r="R1846" s="108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7"/>
      <c r="C1847" s="107"/>
      <c r="D1847" s="107"/>
      <c r="E1847" s="107"/>
      <c r="F1847" s="107"/>
      <c r="G1847" s="107"/>
      <c r="H1847" s="107"/>
      <c r="I1847" s="107"/>
      <c r="J1847" s="107"/>
      <c r="K1847" s="107"/>
      <c r="L1847" s="107"/>
      <c r="M1847" s="107"/>
      <c r="N1847" s="107"/>
      <c r="O1847" s="107"/>
      <c r="P1847"/>
      <c r="Q1847"/>
      <c r="R1847" s="108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7"/>
      <c r="C1848" s="107"/>
      <c r="D1848" s="107"/>
      <c r="E1848" s="107"/>
      <c r="F1848" s="107"/>
      <c r="G1848" s="107"/>
      <c r="H1848" s="107"/>
      <c r="I1848" s="107"/>
      <c r="J1848" s="107"/>
      <c r="K1848" s="107"/>
      <c r="L1848" s="107"/>
      <c r="M1848" s="107"/>
      <c r="N1848" s="107"/>
      <c r="O1848" s="107"/>
      <c r="P1848"/>
      <c r="Q1848"/>
      <c r="R1848" s="108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7"/>
      <c r="C1849" s="107"/>
      <c r="D1849" s="107"/>
      <c r="E1849" s="107"/>
      <c r="F1849" s="107"/>
      <c r="G1849" s="107"/>
      <c r="H1849" s="107"/>
      <c r="I1849" s="107"/>
      <c r="J1849" s="107"/>
      <c r="K1849" s="107"/>
      <c r="L1849" s="107"/>
      <c r="M1849" s="107"/>
      <c r="N1849" s="107"/>
      <c r="O1849" s="107"/>
      <c r="P1849"/>
      <c r="Q1849"/>
      <c r="R1849" s="108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7"/>
      <c r="C1850" s="107"/>
      <c r="D1850" s="107"/>
      <c r="E1850" s="107"/>
      <c r="F1850" s="107"/>
      <c r="G1850" s="107"/>
      <c r="H1850" s="107"/>
      <c r="I1850" s="107"/>
      <c r="J1850" s="107"/>
      <c r="K1850" s="107"/>
      <c r="L1850" s="107"/>
      <c r="M1850" s="107"/>
      <c r="N1850" s="107"/>
      <c r="O1850" s="107"/>
      <c r="P1850"/>
      <c r="Q1850"/>
      <c r="R1850" s="108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7"/>
      <c r="C1851" s="107"/>
      <c r="D1851" s="107"/>
      <c r="E1851" s="107"/>
      <c r="F1851" s="107"/>
      <c r="G1851" s="107"/>
      <c r="H1851" s="107"/>
      <c r="I1851" s="107"/>
      <c r="J1851" s="107"/>
      <c r="K1851" s="107"/>
      <c r="L1851" s="107"/>
      <c r="M1851" s="107"/>
      <c r="N1851" s="107"/>
      <c r="O1851" s="107"/>
      <c r="P1851"/>
      <c r="Q1851"/>
      <c r="R1851" s="108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/>
      <c r="Q1852"/>
      <c r="R1852" s="108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7"/>
      <c r="C1853" s="107"/>
      <c r="D1853" s="107"/>
      <c r="E1853" s="107"/>
      <c r="F1853" s="107"/>
      <c r="G1853" s="107"/>
      <c r="H1853" s="107"/>
      <c r="I1853" s="107"/>
      <c r="J1853" s="107"/>
      <c r="K1853" s="107"/>
      <c r="L1853" s="107"/>
      <c r="M1853" s="107"/>
      <c r="N1853" s="107"/>
      <c r="O1853" s="107"/>
      <c r="P1853"/>
      <c r="Q1853"/>
      <c r="R1853" s="108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7"/>
      <c r="C1854" s="107"/>
      <c r="D1854" s="107"/>
      <c r="E1854" s="107"/>
      <c r="F1854" s="107"/>
      <c r="G1854" s="107"/>
      <c r="H1854" s="107"/>
      <c r="I1854" s="107"/>
      <c r="J1854" s="107"/>
      <c r="K1854" s="107"/>
      <c r="L1854" s="107"/>
      <c r="M1854" s="107"/>
      <c r="N1854" s="107"/>
      <c r="O1854" s="107"/>
      <c r="P1854"/>
      <c r="Q1854"/>
      <c r="R1854" s="108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7"/>
      <c r="C1855" s="107"/>
      <c r="D1855" s="107"/>
      <c r="E1855" s="107"/>
      <c r="F1855" s="107"/>
      <c r="G1855" s="107"/>
      <c r="H1855" s="107"/>
      <c r="I1855" s="107"/>
      <c r="J1855" s="107"/>
      <c r="K1855" s="107"/>
      <c r="L1855" s="107"/>
      <c r="M1855" s="107"/>
      <c r="N1855" s="107"/>
      <c r="O1855" s="107"/>
      <c r="P1855"/>
      <c r="Q1855"/>
      <c r="R1855" s="108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7"/>
      <c r="C1856" s="107"/>
      <c r="D1856" s="107"/>
      <c r="E1856" s="107"/>
      <c r="F1856" s="107"/>
      <c r="G1856" s="107"/>
      <c r="H1856" s="107"/>
      <c r="I1856" s="107"/>
      <c r="J1856" s="107"/>
      <c r="K1856" s="107"/>
      <c r="L1856" s="107"/>
      <c r="M1856" s="107"/>
      <c r="N1856" s="107"/>
      <c r="O1856" s="107"/>
      <c r="P1856"/>
      <c r="Q1856"/>
      <c r="R1856" s="108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7"/>
      <c r="C1857" s="107"/>
      <c r="D1857" s="107"/>
      <c r="E1857" s="107"/>
      <c r="F1857" s="107"/>
      <c r="G1857" s="107"/>
      <c r="H1857" s="107"/>
      <c r="I1857" s="107"/>
      <c r="J1857" s="107"/>
      <c r="K1857" s="107"/>
      <c r="L1857" s="107"/>
      <c r="M1857" s="107"/>
      <c r="N1857" s="107"/>
      <c r="O1857" s="107"/>
      <c r="P1857"/>
      <c r="Q1857"/>
      <c r="R1857" s="108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7"/>
      <c r="C1858" s="107"/>
      <c r="D1858" s="107"/>
      <c r="E1858" s="107"/>
      <c r="F1858" s="107"/>
      <c r="G1858" s="107"/>
      <c r="H1858" s="107"/>
      <c r="I1858" s="107"/>
      <c r="J1858" s="107"/>
      <c r="K1858" s="107"/>
      <c r="L1858" s="107"/>
      <c r="M1858" s="107"/>
      <c r="N1858" s="107"/>
      <c r="O1858" s="107"/>
      <c r="P1858"/>
      <c r="Q1858"/>
      <c r="R1858" s="108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7"/>
      <c r="C1859" s="107"/>
      <c r="D1859" s="107"/>
      <c r="E1859" s="107"/>
      <c r="F1859" s="107"/>
      <c r="G1859" s="107"/>
      <c r="H1859" s="107"/>
      <c r="I1859" s="107"/>
      <c r="J1859" s="107"/>
      <c r="K1859" s="107"/>
      <c r="L1859" s="107"/>
      <c r="M1859" s="107"/>
      <c r="N1859" s="107"/>
      <c r="O1859" s="107"/>
      <c r="P1859"/>
      <c r="Q1859"/>
      <c r="R1859" s="108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7"/>
      <c r="C1860" s="107"/>
      <c r="D1860" s="107"/>
      <c r="E1860" s="107"/>
      <c r="F1860" s="107"/>
      <c r="G1860" s="107"/>
      <c r="H1860" s="107"/>
      <c r="I1860" s="107"/>
      <c r="J1860" s="107"/>
      <c r="K1860" s="107"/>
      <c r="L1860" s="107"/>
      <c r="M1860" s="107"/>
      <c r="N1860" s="107"/>
      <c r="O1860" s="107"/>
      <c r="P1860"/>
      <c r="Q1860"/>
      <c r="R1860" s="108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7"/>
      <c r="C1861" s="107"/>
      <c r="D1861" s="107"/>
      <c r="E1861" s="107"/>
      <c r="F1861" s="107"/>
      <c r="G1861" s="107"/>
      <c r="H1861" s="107"/>
      <c r="I1861" s="107"/>
      <c r="J1861" s="107"/>
      <c r="K1861" s="107"/>
      <c r="L1861" s="107"/>
      <c r="M1861" s="107"/>
      <c r="N1861" s="107"/>
      <c r="O1861" s="107"/>
      <c r="P1861"/>
      <c r="Q1861"/>
      <c r="R1861" s="108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7"/>
      <c r="C1862" s="107"/>
      <c r="D1862" s="107"/>
      <c r="E1862" s="107"/>
      <c r="F1862" s="107"/>
      <c r="G1862" s="107"/>
      <c r="H1862" s="107"/>
      <c r="I1862" s="107"/>
      <c r="J1862" s="107"/>
      <c r="K1862" s="107"/>
      <c r="L1862" s="107"/>
      <c r="M1862" s="107"/>
      <c r="N1862" s="107"/>
      <c r="O1862" s="107"/>
      <c r="P1862"/>
      <c r="Q1862"/>
      <c r="R1862" s="108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7"/>
      <c r="C1863" s="107"/>
      <c r="D1863" s="107"/>
      <c r="E1863" s="107"/>
      <c r="F1863" s="107"/>
      <c r="G1863" s="107"/>
      <c r="H1863" s="107"/>
      <c r="I1863" s="107"/>
      <c r="J1863" s="107"/>
      <c r="K1863" s="107"/>
      <c r="L1863" s="107"/>
      <c r="M1863" s="107"/>
      <c r="N1863" s="107"/>
      <c r="O1863" s="107"/>
      <c r="P1863"/>
      <c r="Q1863"/>
      <c r="R1863" s="108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7"/>
      <c r="C1864" s="107"/>
      <c r="D1864" s="107"/>
      <c r="E1864" s="107"/>
      <c r="F1864" s="107"/>
      <c r="G1864" s="107"/>
      <c r="H1864" s="107"/>
      <c r="I1864" s="107"/>
      <c r="J1864" s="107"/>
      <c r="K1864" s="107"/>
      <c r="L1864" s="107"/>
      <c r="M1864" s="107"/>
      <c r="N1864" s="107"/>
      <c r="O1864" s="107"/>
      <c r="P1864"/>
      <c r="Q1864"/>
      <c r="R1864" s="108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/>
      <c r="Q1865"/>
      <c r="R1865" s="108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7"/>
      <c r="C1866" s="107"/>
      <c r="D1866" s="107"/>
      <c r="E1866" s="107"/>
      <c r="F1866" s="107"/>
      <c r="G1866" s="107"/>
      <c r="H1866" s="107"/>
      <c r="I1866" s="107"/>
      <c r="J1866" s="107"/>
      <c r="K1866" s="107"/>
      <c r="L1866" s="107"/>
      <c r="M1866" s="107"/>
      <c r="N1866" s="107"/>
      <c r="O1866" s="107"/>
      <c r="P1866"/>
      <c r="Q1866"/>
      <c r="R1866" s="108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7"/>
      <c r="C1867" s="107"/>
      <c r="D1867" s="107"/>
      <c r="E1867" s="107"/>
      <c r="F1867" s="107"/>
      <c r="G1867" s="107"/>
      <c r="H1867" s="107"/>
      <c r="I1867" s="107"/>
      <c r="J1867" s="107"/>
      <c r="K1867" s="107"/>
      <c r="L1867" s="107"/>
      <c r="M1867" s="107"/>
      <c r="N1867" s="107"/>
      <c r="O1867" s="107"/>
      <c r="P1867"/>
      <c r="Q1867"/>
      <c r="R1867" s="108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7"/>
      <c r="C1868" s="107"/>
      <c r="D1868" s="107"/>
      <c r="E1868" s="107"/>
      <c r="F1868" s="107"/>
      <c r="G1868" s="107"/>
      <c r="H1868" s="107"/>
      <c r="I1868" s="107"/>
      <c r="J1868" s="107"/>
      <c r="K1868" s="107"/>
      <c r="L1868" s="107"/>
      <c r="M1868" s="107"/>
      <c r="N1868" s="107"/>
      <c r="O1868" s="107"/>
      <c r="P1868"/>
      <c r="Q1868"/>
      <c r="R1868" s="108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7"/>
      <c r="C1869" s="107"/>
      <c r="D1869" s="107"/>
      <c r="E1869" s="107"/>
      <c r="F1869" s="107"/>
      <c r="G1869" s="107"/>
      <c r="H1869" s="107"/>
      <c r="I1869" s="107"/>
      <c r="J1869" s="107"/>
      <c r="K1869" s="107"/>
      <c r="L1869" s="107"/>
      <c r="M1869" s="107"/>
      <c r="N1869" s="107"/>
      <c r="O1869" s="107"/>
      <c r="P1869"/>
      <c r="Q1869"/>
      <c r="R1869" s="108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7"/>
      <c r="C1870" s="107"/>
      <c r="D1870" s="107"/>
      <c r="E1870" s="107"/>
      <c r="F1870" s="107"/>
      <c r="G1870" s="107"/>
      <c r="H1870" s="107"/>
      <c r="I1870" s="107"/>
      <c r="J1870" s="107"/>
      <c r="K1870" s="107"/>
      <c r="L1870" s="107"/>
      <c r="M1870" s="107"/>
      <c r="N1870" s="107"/>
      <c r="O1870" s="107"/>
      <c r="P1870"/>
      <c r="Q1870"/>
      <c r="R1870" s="108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7"/>
      <c r="C1871" s="107"/>
      <c r="D1871" s="107"/>
      <c r="E1871" s="107"/>
      <c r="F1871" s="107"/>
      <c r="G1871" s="107"/>
      <c r="H1871" s="107"/>
      <c r="I1871" s="107"/>
      <c r="J1871" s="107"/>
      <c r="K1871" s="107"/>
      <c r="L1871" s="107"/>
      <c r="M1871" s="107"/>
      <c r="N1871" s="107"/>
      <c r="O1871" s="107"/>
      <c r="P1871"/>
      <c r="Q1871"/>
      <c r="R1871" s="108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7"/>
      <c r="C1872" s="107"/>
      <c r="D1872" s="107"/>
      <c r="E1872" s="107"/>
      <c r="F1872" s="107"/>
      <c r="G1872" s="107"/>
      <c r="H1872" s="107"/>
      <c r="I1872" s="107"/>
      <c r="J1872" s="107"/>
      <c r="K1872" s="107"/>
      <c r="L1872" s="107"/>
      <c r="M1872" s="107"/>
      <c r="N1872" s="107"/>
      <c r="O1872" s="107"/>
      <c r="P1872"/>
      <c r="Q1872"/>
      <c r="R1872" s="108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7"/>
      <c r="C1873" s="107"/>
      <c r="D1873" s="107"/>
      <c r="E1873" s="107"/>
      <c r="F1873" s="107"/>
      <c r="G1873" s="107"/>
      <c r="H1873" s="107"/>
      <c r="I1873" s="107"/>
      <c r="J1873" s="107"/>
      <c r="K1873" s="107"/>
      <c r="L1873" s="107"/>
      <c r="M1873" s="107"/>
      <c r="N1873" s="107"/>
      <c r="O1873" s="107"/>
      <c r="P1873"/>
      <c r="Q1873"/>
      <c r="R1873" s="108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7"/>
      <c r="C1874" s="107"/>
      <c r="D1874" s="107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/>
      <c r="Q1874"/>
      <c r="R1874" s="108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7"/>
      <c r="C1875" s="107"/>
      <c r="D1875" s="107"/>
      <c r="E1875" s="107"/>
      <c r="F1875" s="107"/>
      <c r="G1875" s="107"/>
      <c r="H1875" s="107"/>
      <c r="I1875" s="107"/>
      <c r="J1875" s="107"/>
      <c r="K1875" s="107"/>
      <c r="L1875" s="107"/>
      <c r="M1875" s="107"/>
      <c r="N1875" s="107"/>
      <c r="O1875" s="107"/>
      <c r="P1875"/>
      <c r="Q1875"/>
      <c r="R1875" s="108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7"/>
      <c r="C1876" s="107"/>
      <c r="D1876" s="107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/>
      <c r="Q1876"/>
      <c r="R1876" s="108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7"/>
      <c r="C1877" s="107"/>
      <c r="D1877" s="107"/>
      <c r="E1877" s="107"/>
      <c r="F1877" s="107"/>
      <c r="G1877" s="107"/>
      <c r="H1877" s="107"/>
      <c r="I1877" s="107"/>
      <c r="J1877" s="107"/>
      <c r="K1877" s="107"/>
      <c r="L1877" s="107"/>
      <c r="M1877" s="107"/>
      <c r="N1877" s="107"/>
      <c r="O1877" s="107"/>
      <c r="P1877"/>
      <c r="Q1877"/>
      <c r="R1877" s="108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/>
      <c r="Q1878"/>
      <c r="R1878" s="108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7"/>
      <c r="C1879" s="107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/>
      <c r="Q1879"/>
      <c r="R1879" s="108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7"/>
      <c r="C1880" s="107"/>
      <c r="D1880" s="107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/>
      <c r="Q1880"/>
      <c r="R1880" s="108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7"/>
      <c r="C1881" s="107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/>
      <c r="Q1881"/>
      <c r="R1881" s="108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7"/>
      <c r="C1882" s="107"/>
      <c r="D1882" s="107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/>
      <c r="Q1882"/>
      <c r="R1882" s="108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7"/>
      <c r="C1883" s="107"/>
      <c r="D1883" s="107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/>
      <c r="Q1883"/>
      <c r="R1883" s="108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7"/>
      <c r="C1884" s="107"/>
      <c r="D1884" s="107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/>
      <c r="Q1884"/>
      <c r="R1884" s="108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7"/>
      <c r="C1885" s="107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/>
      <c r="Q1885"/>
      <c r="R1885" s="108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7"/>
      <c r="C1886" s="107"/>
      <c r="D1886" s="107"/>
      <c r="E1886" s="107"/>
      <c r="F1886" s="107"/>
      <c r="G1886" s="107"/>
      <c r="H1886" s="107"/>
      <c r="I1886" s="107"/>
      <c r="J1886" s="107"/>
      <c r="K1886" s="107"/>
      <c r="L1886" s="107"/>
      <c r="M1886" s="107"/>
      <c r="N1886" s="107"/>
      <c r="O1886" s="107"/>
      <c r="P1886"/>
      <c r="Q1886"/>
      <c r="R1886" s="108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7"/>
      <c r="C1887" s="107"/>
      <c r="D1887" s="107"/>
      <c r="E1887" s="107"/>
      <c r="F1887" s="107"/>
      <c r="G1887" s="107"/>
      <c r="H1887" s="107"/>
      <c r="I1887" s="107"/>
      <c r="J1887" s="107"/>
      <c r="K1887" s="107"/>
      <c r="L1887" s="107"/>
      <c r="M1887" s="107"/>
      <c r="N1887" s="107"/>
      <c r="O1887" s="107"/>
      <c r="P1887"/>
      <c r="Q1887"/>
      <c r="R1887" s="108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7"/>
      <c r="C1888" s="107"/>
      <c r="D1888" s="107"/>
      <c r="E1888" s="107"/>
      <c r="F1888" s="107"/>
      <c r="G1888" s="107"/>
      <c r="H1888" s="107"/>
      <c r="I1888" s="107"/>
      <c r="J1888" s="107"/>
      <c r="K1888" s="107"/>
      <c r="L1888" s="107"/>
      <c r="M1888" s="107"/>
      <c r="N1888" s="107"/>
      <c r="O1888" s="107"/>
      <c r="P1888"/>
      <c r="Q1888"/>
      <c r="R1888" s="108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7"/>
      <c r="C1889" s="107"/>
      <c r="D1889" s="107"/>
      <c r="E1889" s="107"/>
      <c r="F1889" s="107"/>
      <c r="G1889" s="107"/>
      <c r="H1889" s="107"/>
      <c r="I1889" s="107"/>
      <c r="J1889" s="107"/>
      <c r="K1889" s="107"/>
      <c r="L1889" s="107"/>
      <c r="M1889" s="107"/>
      <c r="N1889" s="107"/>
      <c r="O1889" s="107"/>
      <c r="P1889"/>
      <c r="Q1889"/>
      <c r="R1889" s="108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7"/>
      <c r="C1890" s="107"/>
      <c r="D1890" s="107"/>
      <c r="E1890" s="107"/>
      <c r="F1890" s="107"/>
      <c r="G1890" s="107"/>
      <c r="H1890" s="107"/>
      <c r="I1890" s="107"/>
      <c r="J1890" s="107"/>
      <c r="K1890" s="107"/>
      <c r="L1890" s="107"/>
      <c r="M1890" s="107"/>
      <c r="N1890" s="107"/>
      <c r="O1890" s="107"/>
      <c r="P1890"/>
      <c r="Q1890"/>
      <c r="R1890" s="108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7"/>
      <c r="C1891" s="107"/>
      <c r="D1891" s="107"/>
      <c r="E1891" s="107"/>
      <c r="F1891" s="107"/>
      <c r="G1891" s="107"/>
      <c r="H1891" s="107"/>
      <c r="I1891" s="107"/>
      <c r="J1891" s="107"/>
      <c r="K1891" s="107"/>
      <c r="L1891" s="107"/>
      <c r="M1891" s="107"/>
      <c r="N1891" s="107"/>
      <c r="O1891" s="107"/>
      <c r="P1891"/>
      <c r="Q1891"/>
      <c r="R1891" s="108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7"/>
      <c r="C1892" s="107"/>
      <c r="D1892" s="107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/>
      <c r="Q1892"/>
      <c r="R1892" s="108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7"/>
      <c r="C1893" s="107"/>
      <c r="D1893" s="107"/>
      <c r="E1893" s="107"/>
      <c r="F1893" s="107"/>
      <c r="G1893" s="107"/>
      <c r="H1893" s="107"/>
      <c r="I1893" s="107"/>
      <c r="J1893" s="107"/>
      <c r="K1893" s="107"/>
      <c r="L1893" s="107"/>
      <c r="M1893" s="107"/>
      <c r="N1893" s="107"/>
      <c r="O1893" s="107"/>
      <c r="P1893"/>
      <c r="Q1893"/>
      <c r="R1893" s="108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7"/>
      <c r="C1894" s="107"/>
      <c r="D1894" s="107"/>
      <c r="E1894" s="107"/>
      <c r="F1894" s="107"/>
      <c r="G1894" s="107"/>
      <c r="H1894" s="107"/>
      <c r="I1894" s="107"/>
      <c r="J1894" s="107"/>
      <c r="K1894" s="107"/>
      <c r="L1894" s="107"/>
      <c r="M1894" s="107"/>
      <c r="N1894" s="107"/>
      <c r="O1894" s="107"/>
      <c r="P1894"/>
      <c r="Q1894"/>
      <c r="R1894" s="108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7"/>
      <c r="C1895" s="107"/>
      <c r="D1895" s="107"/>
      <c r="E1895" s="107"/>
      <c r="F1895" s="107"/>
      <c r="G1895" s="107"/>
      <c r="H1895" s="107"/>
      <c r="I1895" s="107"/>
      <c r="J1895" s="107"/>
      <c r="K1895" s="107"/>
      <c r="L1895" s="107"/>
      <c r="M1895" s="107"/>
      <c r="N1895" s="107"/>
      <c r="O1895" s="107"/>
      <c r="P1895"/>
      <c r="Q1895"/>
      <c r="R1895" s="108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7"/>
      <c r="C1896" s="107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/>
      <c r="Q1896"/>
      <c r="R1896" s="108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/>
      <c r="Q1897"/>
      <c r="R1897" s="108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7"/>
      <c r="C1898" s="107"/>
      <c r="D1898" s="107"/>
      <c r="E1898" s="107"/>
      <c r="F1898" s="107"/>
      <c r="G1898" s="107"/>
      <c r="H1898" s="107"/>
      <c r="I1898" s="107"/>
      <c r="J1898" s="107"/>
      <c r="K1898" s="107"/>
      <c r="L1898" s="107"/>
      <c r="M1898" s="107"/>
      <c r="N1898" s="107"/>
      <c r="O1898" s="107"/>
      <c r="P1898"/>
      <c r="Q1898"/>
      <c r="R1898" s="108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7"/>
      <c r="C1899" s="107"/>
      <c r="D1899" s="107"/>
      <c r="E1899" s="107"/>
      <c r="F1899" s="107"/>
      <c r="G1899" s="107"/>
      <c r="H1899" s="107"/>
      <c r="I1899" s="107"/>
      <c r="J1899" s="107"/>
      <c r="K1899" s="107"/>
      <c r="L1899" s="107"/>
      <c r="M1899" s="107"/>
      <c r="N1899" s="107"/>
      <c r="O1899" s="107"/>
      <c r="P1899"/>
      <c r="Q1899"/>
      <c r="R1899" s="108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7"/>
      <c r="C1900" s="107"/>
      <c r="D1900" s="107"/>
      <c r="E1900" s="107"/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/>
      <c r="Q1900"/>
      <c r="R1900" s="108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7"/>
      <c r="C1901" s="107"/>
      <c r="D1901" s="107"/>
      <c r="E1901" s="107"/>
      <c r="F1901" s="107"/>
      <c r="G1901" s="107"/>
      <c r="H1901" s="107"/>
      <c r="I1901" s="107"/>
      <c r="J1901" s="107"/>
      <c r="K1901" s="107"/>
      <c r="L1901" s="107"/>
      <c r="M1901" s="107"/>
      <c r="N1901" s="107"/>
      <c r="O1901" s="107"/>
      <c r="P1901"/>
      <c r="Q1901"/>
      <c r="R1901" s="108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7"/>
      <c r="C1902" s="107"/>
      <c r="D1902" s="107"/>
      <c r="E1902" s="107"/>
      <c r="F1902" s="107"/>
      <c r="G1902" s="107"/>
      <c r="H1902" s="107"/>
      <c r="I1902" s="107"/>
      <c r="J1902" s="107"/>
      <c r="K1902" s="107"/>
      <c r="L1902" s="107"/>
      <c r="M1902" s="107"/>
      <c r="N1902" s="107"/>
      <c r="O1902" s="107"/>
      <c r="P1902"/>
      <c r="Q1902"/>
      <c r="R1902" s="108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7"/>
      <c r="C1903" s="107"/>
      <c r="D1903" s="107"/>
      <c r="E1903" s="107"/>
      <c r="F1903" s="107"/>
      <c r="G1903" s="107"/>
      <c r="H1903" s="107"/>
      <c r="I1903" s="107"/>
      <c r="J1903" s="107"/>
      <c r="K1903" s="107"/>
      <c r="L1903" s="107"/>
      <c r="M1903" s="107"/>
      <c r="N1903" s="107"/>
      <c r="O1903" s="107"/>
      <c r="P1903"/>
      <c r="Q1903"/>
      <c r="R1903" s="108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7"/>
      <c r="C1904" s="107"/>
      <c r="D1904" s="107"/>
      <c r="E1904" s="107"/>
      <c r="F1904" s="107"/>
      <c r="G1904" s="107"/>
      <c r="H1904" s="107"/>
      <c r="I1904" s="107"/>
      <c r="J1904" s="107"/>
      <c r="K1904" s="107"/>
      <c r="L1904" s="107"/>
      <c r="M1904" s="107"/>
      <c r="N1904" s="107"/>
      <c r="O1904" s="107"/>
      <c r="P1904"/>
      <c r="Q1904"/>
      <c r="R1904" s="108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7"/>
      <c r="C1905" s="107"/>
      <c r="D1905" s="107"/>
      <c r="E1905" s="107"/>
      <c r="F1905" s="107"/>
      <c r="G1905" s="107"/>
      <c r="H1905" s="107"/>
      <c r="I1905" s="107"/>
      <c r="J1905" s="107"/>
      <c r="K1905" s="107"/>
      <c r="L1905" s="107"/>
      <c r="M1905" s="107"/>
      <c r="N1905" s="107"/>
      <c r="O1905" s="107"/>
      <c r="P1905"/>
      <c r="Q1905"/>
      <c r="R1905" s="108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7"/>
      <c r="C1906" s="107"/>
      <c r="D1906" s="107"/>
      <c r="E1906" s="107"/>
      <c r="F1906" s="107"/>
      <c r="G1906" s="107"/>
      <c r="H1906" s="107"/>
      <c r="I1906" s="107"/>
      <c r="J1906" s="107"/>
      <c r="K1906" s="107"/>
      <c r="L1906" s="107"/>
      <c r="M1906" s="107"/>
      <c r="N1906" s="107"/>
      <c r="O1906" s="107"/>
      <c r="P1906"/>
      <c r="Q1906"/>
      <c r="R1906" s="108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7"/>
      <c r="C1907" s="107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/>
      <c r="Q1907"/>
      <c r="R1907" s="108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7"/>
      <c r="C1908" s="107"/>
      <c r="D1908" s="107"/>
      <c r="E1908" s="107"/>
      <c r="F1908" s="107"/>
      <c r="G1908" s="107"/>
      <c r="H1908" s="107"/>
      <c r="I1908" s="107"/>
      <c r="J1908" s="107"/>
      <c r="K1908" s="107"/>
      <c r="L1908" s="107"/>
      <c r="M1908" s="107"/>
      <c r="N1908" s="107"/>
      <c r="O1908" s="107"/>
      <c r="P1908"/>
      <c r="Q1908"/>
      <c r="R1908" s="108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7"/>
      <c r="C1909" s="107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/>
      <c r="Q1909"/>
      <c r="R1909" s="108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/>
      <c r="Q1910"/>
      <c r="R1910" s="108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7"/>
      <c r="C1911" s="107"/>
      <c r="D1911" s="107"/>
      <c r="E1911" s="107"/>
      <c r="F1911" s="107"/>
      <c r="G1911" s="107"/>
      <c r="H1911" s="107"/>
      <c r="I1911" s="107"/>
      <c r="J1911" s="107"/>
      <c r="K1911" s="107"/>
      <c r="L1911" s="107"/>
      <c r="M1911" s="107"/>
      <c r="N1911" s="107"/>
      <c r="O1911" s="107"/>
      <c r="P1911"/>
      <c r="Q1911"/>
      <c r="R1911" s="108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7"/>
      <c r="C1912" s="107"/>
      <c r="D1912" s="107"/>
      <c r="E1912" s="107"/>
      <c r="F1912" s="107"/>
      <c r="G1912" s="107"/>
      <c r="H1912" s="107"/>
      <c r="I1912" s="107"/>
      <c r="J1912" s="107"/>
      <c r="K1912" s="107"/>
      <c r="L1912" s="107"/>
      <c r="M1912" s="107"/>
      <c r="N1912" s="107"/>
      <c r="O1912" s="107"/>
      <c r="P1912"/>
      <c r="Q1912"/>
      <c r="R1912" s="108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7"/>
      <c r="C1913" s="107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/>
      <c r="Q1913"/>
      <c r="R1913" s="108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7"/>
      <c r="C1914" s="107"/>
      <c r="D1914" s="107"/>
      <c r="E1914" s="107"/>
      <c r="F1914" s="107"/>
      <c r="G1914" s="107"/>
      <c r="H1914" s="107"/>
      <c r="I1914" s="107"/>
      <c r="J1914" s="107"/>
      <c r="K1914" s="107"/>
      <c r="L1914" s="107"/>
      <c r="M1914" s="107"/>
      <c r="N1914" s="107"/>
      <c r="O1914" s="107"/>
      <c r="P1914"/>
      <c r="Q1914"/>
      <c r="R1914" s="108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7"/>
      <c r="C1915" s="107"/>
      <c r="D1915" s="107"/>
      <c r="E1915" s="107"/>
      <c r="F1915" s="107"/>
      <c r="G1915" s="107"/>
      <c r="H1915" s="107"/>
      <c r="I1915" s="107"/>
      <c r="J1915" s="107"/>
      <c r="K1915" s="107"/>
      <c r="L1915" s="107"/>
      <c r="M1915" s="107"/>
      <c r="N1915" s="107"/>
      <c r="O1915" s="107"/>
      <c r="P1915"/>
      <c r="Q1915"/>
      <c r="R1915" s="108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/>
      <c r="Q1916"/>
      <c r="R1916" s="108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7"/>
      <c r="C1917" s="107"/>
      <c r="D1917" s="107"/>
      <c r="E1917" s="107"/>
      <c r="F1917" s="107"/>
      <c r="G1917" s="107"/>
      <c r="H1917" s="107"/>
      <c r="I1917" s="107"/>
      <c r="J1917" s="107"/>
      <c r="K1917" s="107"/>
      <c r="L1917" s="107"/>
      <c r="M1917" s="107"/>
      <c r="N1917" s="107"/>
      <c r="O1917" s="107"/>
      <c r="P1917"/>
      <c r="Q1917"/>
      <c r="R1917" s="108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7"/>
      <c r="C1918" s="107"/>
      <c r="D1918" s="107"/>
      <c r="E1918" s="107"/>
      <c r="F1918" s="107"/>
      <c r="G1918" s="107"/>
      <c r="H1918" s="107"/>
      <c r="I1918" s="107"/>
      <c r="J1918" s="107"/>
      <c r="K1918" s="107"/>
      <c r="L1918" s="107"/>
      <c r="M1918" s="107"/>
      <c r="N1918" s="107"/>
      <c r="O1918" s="107"/>
      <c r="P1918"/>
      <c r="Q1918"/>
      <c r="R1918" s="108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7"/>
      <c r="C1919" s="107"/>
      <c r="D1919" s="107"/>
      <c r="E1919" s="107"/>
      <c r="F1919" s="107"/>
      <c r="G1919" s="107"/>
      <c r="H1919" s="107"/>
      <c r="I1919" s="107"/>
      <c r="J1919" s="107"/>
      <c r="K1919" s="107"/>
      <c r="L1919" s="107"/>
      <c r="M1919" s="107"/>
      <c r="N1919" s="107"/>
      <c r="O1919" s="107"/>
      <c r="P1919"/>
      <c r="Q1919"/>
      <c r="R1919" s="108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7"/>
      <c r="C1920" s="107"/>
      <c r="D1920" s="107"/>
      <c r="E1920" s="107"/>
      <c r="F1920" s="107"/>
      <c r="G1920" s="107"/>
      <c r="H1920" s="107"/>
      <c r="I1920" s="107"/>
      <c r="J1920" s="107"/>
      <c r="K1920" s="107"/>
      <c r="L1920" s="107"/>
      <c r="M1920" s="107"/>
      <c r="N1920" s="107"/>
      <c r="O1920" s="107"/>
      <c r="P1920"/>
      <c r="Q1920"/>
      <c r="R1920" s="108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7"/>
      <c r="C1921" s="107"/>
      <c r="D1921" s="107"/>
      <c r="E1921" s="107"/>
      <c r="F1921" s="107"/>
      <c r="G1921" s="107"/>
      <c r="H1921" s="107"/>
      <c r="I1921" s="107"/>
      <c r="J1921" s="107"/>
      <c r="K1921" s="107"/>
      <c r="L1921" s="107"/>
      <c r="M1921" s="107"/>
      <c r="N1921" s="107"/>
      <c r="O1921" s="107"/>
      <c r="P1921"/>
      <c r="Q1921"/>
      <c r="R1921" s="108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7"/>
      <c r="C1922" s="107"/>
      <c r="D1922" s="107"/>
      <c r="E1922" s="107"/>
      <c r="F1922" s="107"/>
      <c r="G1922" s="107"/>
      <c r="H1922" s="107"/>
      <c r="I1922" s="107"/>
      <c r="J1922" s="107"/>
      <c r="K1922" s="107"/>
      <c r="L1922" s="107"/>
      <c r="M1922" s="107"/>
      <c r="N1922" s="107"/>
      <c r="O1922" s="107"/>
      <c r="P1922"/>
      <c r="Q1922"/>
      <c r="R1922" s="108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/>
      <c r="Q1923"/>
      <c r="R1923" s="108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7"/>
      <c r="C1924" s="107"/>
      <c r="D1924" s="107"/>
      <c r="E1924" s="107"/>
      <c r="F1924" s="107"/>
      <c r="G1924" s="107"/>
      <c r="H1924" s="107"/>
      <c r="I1924" s="107"/>
      <c r="J1924" s="107"/>
      <c r="K1924" s="107"/>
      <c r="L1924" s="107"/>
      <c r="M1924" s="107"/>
      <c r="N1924" s="107"/>
      <c r="O1924" s="107"/>
      <c r="P1924"/>
      <c r="Q1924"/>
      <c r="R1924" s="108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/>
      <c r="Q1925"/>
      <c r="R1925" s="108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7"/>
      <c r="C1926" s="107"/>
      <c r="D1926" s="107"/>
      <c r="E1926" s="107"/>
      <c r="F1926" s="107"/>
      <c r="G1926" s="107"/>
      <c r="H1926" s="107"/>
      <c r="I1926" s="107"/>
      <c r="J1926" s="107"/>
      <c r="K1926" s="107"/>
      <c r="L1926" s="107"/>
      <c r="M1926" s="107"/>
      <c r="N1926" s="107"/>
      <c r="O1926" s="107"/>
      <c r="P1926"/>
      <c r="Q1926"/>
      <c r="R1926" s="108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7"/>
      <c r="C1927" s="107"/>
      <c r="D1927" s="107"/>
      <c r="E1927" s="107"/>
      <c r="F1927" s="107"/>
      <c r="G1927" s="107"/>
      <c r="H1927" s="107"/>
      <c r="I1927" s="107"/>
      <c r="J1927" s="107"/>
      <c r="K1927" s="107"/>
      <c r="L1927" s="107"/>
      <c r="M1927" s="107"/>
      <c r="N1927" s="107"/>
      <c r="O1927" s="107"/>
      <c r="P1927"/>
      <c r="Q1927"/>
      <c r="R1927" s="108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7"/>
      <c r="C1928" s="107"/>
      <c r="D1928" s="107"/>
      <c r="E1928" s="107"/>
      <c r="F1928" s="107"/>
      <c r="G1928" s="107"/>
      <c r="H1928" s="107"/>
      <c r="I1928" s="107"/>
      <c r="J1928" s="107"/>
      <c r="K1928" s="107"/>
      <c r="L1928" s="107"/>
      <c r="M1928" s="107"/>
      <c r="N1928" s="107"/>
      <c r="O1928" s="107"/>
      <c r="P1928"/>
      <c r="Q1928"/>
      <c r="R1928" s="108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7"/>
      <c r="C1929" s="107"/>
      <c r="D1929" s="107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  <c r="O1929" s="107"/>
      <c r="P1929"/>
      <c r="Q1929"/>
      <c r="R1929" s="108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7"/>
      <c r="C1930" s="107"/>
      <c r="D1930" s="107"/>
      <c r="E1930" s="107"/>
      <c r="F1930" s="107"/>
      <c r="G1930" s="107"/>
      <c r="H1930" s="107"/>
      <c r="I1930" s="107"/>
      <c r="J1930" s="107"/>
      <c r="K1930" s="107"/>
      <c r="L1930" s="107"/>
      <c r="M1930" s="107"/>
      <c r="N1930" s="107"/>
      <c r="O1930" s="107"/>
      <c r="P1930"/>
      <c r="Q1930"/>
      <c r="R1930" s="108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7"/>
      <c r="C1931" s="107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/>
      <c r="Q1931"/>
      <c r="R1931" s="108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7"/>
      <c r="C1932" s="107"/>
      <c r="D1932" s="107"/>
      <c r="E1932" s="107"/>
      <c r="F1932" s="107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/>
      <c r="Q1932"/>
      <c r="R1932" s="108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7"/>
      <c r="C1933" s="107"/>
      <c r="D1933" s="107"/>
      <c r="E1933" s="107"/>
      <c r="F1933" s="107"/>
      <c r="G1933" s="107"/>
      <c r="H1933" s="107"/>
      <c r="I1933" s="107"/>
      <c r="J1933" s="107"/>
      <c r="K1933" s="107"/>
      <c r="L1933" s="107"/>
      <c r="M1933" s="107"/>
      <c r="N1933" s="107"/>
      <c r="O1933" s="107"/>
      <c r="P1933"/>
      <c r="Q1933"/>
      <c r="R1933" s="108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7"/>
      <c r="C1934" s="107"/>
      <c r="D1934" s="107"/>
      <c r="E1934" s="107"/>
      <c r="F1934" s="107"/>
      <c r="G1934" s="107"/>
      <c r="H1934" s="107"/>
      <c r="I1934" s="107"/>
      <c r="J1934" s="107"/>
      <c r="K1934" s="107"/>
      <c r="L1934" s="107"/>
      <c r="M1934" s="107"/>
      <c r="N1934" s="107"/>
      <c r="O1934" s="107"/>
      <c r="P1934"/>
      <c r="Q1934"/>
      <c r="R1934" s="108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7"/>
      <c r="C1935" s="107"/>
      <c r="D1935" s="107"/>
      <c r="E1935" s="107"/>
      <c r="F1935" s="107"/>
      <c r="G1935" s="107"/>
      <c r="H1935" s="107"/>
      <c r="I1935" s="107"/>
      <c r="J1935" s="107"/>
      <c r="K1935" s="107"/>
      <c r="L1935" s="107"/>
      <c r="M1935" s="107"/>
      <c r="N1935" s="107"/>
      <c r="O1935" s="107"/>
      <c r="P1935"/>
      <c r="Q1935"/>
      <c r="R1935" s="108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7"/>
      <c r="C1936" s="107"/>
      <c r="D1936" s="107"/>
      <c r="E1936" s="107"/>
      <c r="F1936" s="107"/>
      <c r="G1936" s="107"/>
      <c r="H1936" s="107"/>
      <c r="I1936" s="107"/>
      <c r="J1936" s="107"/>
      <c r="K1936" s="107"/>
      <c r="L1936" s="107"/>
      <c r="M1936" s="107"/>
      <c r="N1936" s="107"/>
      <c r="O1936" s="107"/>
      <c r="P1936"/>
      <c r="Q1936"/>
      <c r="R1936" s="108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7"/>
      <c r="C1937" s="107"/>
      <c r="D1937" s="107"/>
      <c r="E1937" s="107"/>
      <c r="F1937" s="107"/>
      <c r="G1937" s="107"/>
      <c r="H1937" s="107"/>
      <c r="I1937" s="107"/>
      <c r="J1937" s="107"/>
      <c r="K1937" s="107"/>
      <c r="L1937" s="107"/>
      <c r="M1937" s="107"/>
      <c r="N1937" s="107"/>
      <c r="O1937" s="107"/>
      <c r="P1937"/>
      <c r="Q1937"/>
      <c r="R1937" s="108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7"/>
      <c r="C1938" s="107"/>
      <c r="D1938" s="107"/>
      <c r="E1938" s="107"/>
      <c r="F1938" s="107"/>
      <c r="G1938" s="107"/>
      <c r="H1938" s="107"/>
      <c r="I1938" s="107"/>
      <c r="J1938" s="107"/>
      <c r="K1938" s="107"/>
      <c r="L1938" s="107"/>
      <c r="M1938" s="107"/>
      <c r="N1938" s="107"/>
      <c r="O1938" s="107"/>
      <c r="P1938"/>
      <c r="Q1938"/>
      <c r="R1938" s="108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7"/>
      <c r="C1939" s="107"/>
      <c r="D1939" s="107"/>
      <c r="E1939" s="107"/>
      <c r="F1939" s="107"/>
      <c r="G1939" s="107"/>
      <c r="H1939" s="107"/>
      <c r="I1939" s="107"/>
      <c r="J1939" s="107"/>
      <c r="K1939" s="107"/>
      <c r="L1939" s="107"/>
      <c r="M1939" s="107"/>
      <c r="N1939" s="107"/>
      <c r="O1939" s="107"/>
      <c r="P1939"/>
      <c r="Q1939"/>
      <c r="R1939" s="108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7"/>
      <c r="C1940" s="107"/>
      <c r="D1940" s="107"/>
      <c r="E1940" s="107"/>
      <c r="F1940" s="107"/>
      <c r="G1940" s="107"/>
      <c r="H1940" s="107"/>
      <c r="I1940" s="107"/>
      <c r="J1940" s="107"/>
      <c r="K1940" s="107"/>
      <c r="L1940" s="107"/>
      <c r="M1940" s="107"/>
      <c r="N1940" s="107"/>
      <c r="O1940" s="107"/>
      <c r="P1940"/>
      <c r="Q1940"/>
      <c r="R1940" s="108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7"/>
      <c r="C1941" s="107"/>
      <c r="D1941" s="107"/>
      <c r="E1941" s="107"/>
      <c r="F1941" s="107"/>
      <c r="G1941" s="107"/>
      <c r="H1941" s="107"/>
      <c r="I1941" s="107"/>
      <c r="J1941" s="107"/>
      <c r="K1941" s="107"/>
      <c r="L1941" s="107"/>
      <c r="M1941" s="107"/>
      <c r="N1941" s="107"/>
      <c r="O1941" s="107"/>
      <c r="P1941"/>
      <c r="Q1941"/>
      <c r="R1941" s="108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/>
      <c r="Q1942"/>
      <c r="R1942" s="108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7"/>
      <c r="C1943" s="107"/>
      <c r="D1943" s="107"/>
      <c r="E1943" s="107"/>
      <c r="F1943" s="107"/>
      <c r="G1943" s="107"/>
      <c r="H1943" s="107"/>
      <c r="I1943" s="107"/>
      <c r="J1943" s="107"/>
      <c r="K1943" s="107"/>
      <c r="L1943" s="107"/>
      <c r="M1943" s="107"/>
      <c r="N1943" s="107"/>
      <c r="O1943" s="107"/>
      <c r="P1943"/>
      <c r="Q1943"/>
      <c r="R1943" s="108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7"/>
      <c r="C1944" s="107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/>
      <c r="Q1944"/>
      <c r="R1944" s="108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7"/>
      <c r="C1945" s="107"/>
      <c r="D1945" s="107"/>
      <c r="E1945" s="107"/>
      <c r="F1945" s="107"/>
      <c r="G1945" s="107"/>
      <c r="H1945" s="107"/>
      <c r="I1945" s="107"/>
      <c r="J1945" s="107"/>
      <c r="K1945" s="107"/>
      <c r="L1945" s="107"/>
      <c r="M1945" s="107"/>
      <c r="N1945" s="107"/>
      <c r="O1945" s="107"/>
      <c r="P1945"/>
      <c r="Q1945"/>
      <c r="R1945" s="108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7"/>
      <c r="C1946" s="107"/>
      <c r="D1946" s="107"/>
      <c r="E1946" s="107"/>
      <c r="F1946" s="107"/>
      <c r="G1946" s="107"/>
      <c r="H1946" s="107"/>
      <c r="I1946" s="107"/>
      <c r="J1946" s="107"/>
      <c r="K1946" s="107"/>
      <c r="L1946" s="107"/>
      <c r="M1946" s="107"/>
      <c r="N1946" s="107"/>
      <c r="O1946" s="107"/>
      <c r="P1946"/>
      <c r="Q1946"/>
      <c r="R1946" s="108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7"/>
      <c r="C1947" s="107"/>
      <c r="D1947" s="107"/>
      <c r="E1947" s="107"/>
      <c r="F1947" s="107"/>
      <c r="G1947" s="107"/>
      <c r="H1947" s="107"/>
      <c r="I1947" s="107"/>
      <c r="J1947" s="107"/>
      <c r="K1947" s="107"/>
      <c r="L1947" s="107"/>
      <c r="M1947" s="107"/>
      <c r="N1947" s="107"/>
      <c r="O1947" s="107"/>
      <c r="P1947"/>
      <c r="Q1947"/>
      <c r="R1947" s="108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7"/>
      <c r="C1948" s="107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/>
      <c r="Q1948"/>
      <c r="R1948" s="108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7"/>
      <c r="C1949" s="107"/>
      <c r="D1949" s="107"/>
      <c r="E1949" s="107"/>
      <c r="F1949" s="107"/>
      <c r="G1949" s="107"/>
      <c r="H1949" s="107"/>
      <c r="I1949" s="107"/>
      <c r="J1949" s="107"/>
      <c r="K1949" s="107"/>
      <c r="L1949" s="107"/>
      <c r="M1949" s="107"/>
      <c r="N1949" s="107"/>
      <c r="O1949" s="107"/>
      <c r="P1949"/>
      <c r="Q1949"/>
      <c r="R1949" s="108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7"/>
      <c r="C1950" s="107"/>
      <c r="D1950" s="107"/>
      <c r="E1950" s="107"/>
      <c r="F1950" s="107"/>
      <c r="G1950" s="107"/>
      <c r="H1950" s="107"/>
      <c r="I1950" s="107"/>
      <c r="J1950" s="107"/>
      <c r="K1950" s="107"/>
      <c r="L1950" s="107"/>
      <c r="M1950" s="107"/>
      <c r="N1950" s="107"/>
      <c r="O1950" s="107"/>
      <c r="P1950"/>
      <c r="Q1950"/>
      <c r="R1950" s="108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7"/>
      <c r="C1951" s="107"/>
      <c r="D1951" s="107"/>
      <c r="E1951" s="107"/>
      <c r="F1951" s="107"/>
      <c r="G1951" s="107"/>
      <c r="H1951" s="107"/>
      <c r="I1951" s="107"/>
      <c r="J1951" s="107"/>
      <c r="K1951" s="107"/>
      <c r="L1951" s="107"/>
      <c r="M1951" s="107"/>
      <c r="N1951" s="107"/>
      <c r="O1951" s="107"/>
      <c r="P1951"/>
      <c r="Q1951"/>
      <c r="R1951" s="108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7"/>
      <c r="C1952" s="107"/>
      <c r="D1952" s="107"/>
      <c r="E1952" s="107"/>
      <c r="F1952" s="107"/>
      <c r="G1952" s="107"/>
      <c r="H1952" s="107"/>
      <c r="I1952" s="107"/>
      <c r="J1952" s="107"/>
      <c r="K1952" s="107"/>
      <c r="L1952" s="107"/>
      <c r="M1952" s="107"/>
      <c r="N1952" s="107"/>
      <c r="O1952" s="107"/>
      <c r="P1952"/>
      <c r="Q1952"/>
      <c r="R1952" s="108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7"/>
      <c r="C1953" s="107"/>
      <c r="D1953" s="107"/>
      <c r="E1953" s="107"/>
      <c r="F1953" s="107"/>
      <c r="G1953" s="107"/>
      <c r="H1953" s="107"/>
      <c r="I1953" s="107"/>
      <c r="J1953" s="107"/>
      <c r="K1953" s="107"/>
      <c r="L1953" s="107"/>
      <c r="M1953" s="107"/>
      <c r="N1953" s="107"/>
      <c r="O1953" s="107"/>
      <c r="P1953"/>
      <c r="Q1953"/>
      <c r="R1953" s="108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7"/>
      <c r="C1954" s="107"/>
      <c r="D1954" s="107"/>
      <c r="E1954" s="107"/>
      <c r="F1954" s="107"/>
      <c r="G1954" s="107"/>
      <c r="H1954" s="107"/>
      <c r="I1954" s="107"/>
      <c r="J1954" s="107"/>
      <c r="K1954" s="107"/>
      <c r="L1954" s="107"/>
      <c r="M1954" s="107"/>
      <c r="N1954" s="107"/>
      <c r="O1954" s="107"/>
      <c r="P1954"/>
      <c r="Q1954"/>
      <c r="R1954" s="108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/>
      <c r="Q1955"/>
      <c r="R1955" s="108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7"/>
      <c r="C1956" s="107"/>
      <c r="D1956" s="107"/>
      <c r="E1956" s="107"/>
      <c r="F1956" s="107"/>
      <c r="G1956" s="107"/>
      <c r="H1956" s="107"/>
      <c r="I1956" s="107"/>
      <c r="J1956" s="107"/>
      <c r="K1956" s="107"/>
      <c r="L1956" s="107"/>
      <c r="M1956" s="107"/>
      <c r="N1956" s="107"/>
      <c r="O1956" s="107"/>
      <c r="P1956"/>
      <c r="Q1956"/>
      <c r="R1956" s="108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7"/>
      <c r="C1957" s="107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/>
      <c r="Q1957"/>
      <c r="R1957" s="108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7"/>
      <c r="C1958" s="107"/>
      <c r="D1958" s="107"/>
      <c r="E1958" s="107"/>
      <c r="F1958" s="107"/>
      <c r="G1958" s="107"/>
      <c r="H1958" s="107"/>
      <c r="I1958" s="107"/>
      <c r="J1958" s="107"/>
      <c r="K1958" s="107"/>
      <c r="L1958" s="107"/>
      <c r="M1958" s="107"/>
      <c r="N1958" s="107"/>
      <c r="O1958" s="107"/>
      <c r="P1958"/>
      <c r="Q1958"/>
      <c r="R1958" s="108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7"/>
      <c r="C1959" s="107"/>
      <c r="D1959" s="107"/>
      <c r="E1959" s="107"/>
      <c r="F1959" s="107"/>
      <c r="G1959" s="107"/>
      <c r="H1959" s="107"/>
      <c r="I1959" s="107"/>
      <c r="J1959" s="107"/>
      <c r="K1959" s="107"/>
      <c r="L1959" s="107"/>
      <c r="M1959" s="107"/>
      <c r="N1959" s="107"/>
      <c r="O1959" s="107"/>
      <c r="P1959"/>
      <c r="Q1959"/>
      <c r="R1959" s="108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7"/>
      <c r="C1960" s="107"/>
      <c r="D1960" s="107"/>
      <c r="E1960" s="107"/>
      <c r="F1960" s="107"/>
      <c r="G1960" s="107"/>
      <c r="H1960" s="107"/>
      <c r="I1960" s="107"/>
      <c r="J1960" s="107"/>
      <c r="K1960" s="107"/>
      <c r="L1960" s="107"/>
      <c r="M1960" s="107"/>
      <c r="N1960" s="107"/>
      <c r="O1960" s="107"/>
      <c r="P1960"/>
      <c r="Q1960"/>
      <c r="R1960" s="108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7"/>
      <c r="C1961" s="107"/>
      <c r="D1961" s="107"/>
      <c r="E1961" s="107"/>
      <c r="F1961" s="107"/>
      <c r="G1961" s="107"/>
      <c r="H1961" s="107"/>
      <c r="I1961" s="107"/>
      <c r="J1961" s="107"/>
      <c r="K1961" s="107"/>
      <c r="L1961" s="107"/>
      <c r="M1961" s="107"/>
      <c r="N1961" s="107"/>
      <c r="O1961" s="107"/>
      <c r="P1961"/>
      <c r="Q1961"/>
      <c r="R1961" s="108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7"/>
      <c r="C1962" s="107"/>
      <c r="D1962" s="107"/>
      <c r="E1962" s="107"/>
      <c r="F1962" s="107"/>
      <c r="G1962" s="107"/>
      <c r="H1962" s="107"/>
      <c r="I1962" s="107"/>
      <c r="J1962" s="107"/>
      <c r="K1962" s="107"/>
      <c r="L1962" s="107"/>
      <c r="M1962" s="107"/>
      <c r="N1962" s="107"/>
      <c r="O1962" s="107"/>
      <c r="P1962"/>
      <c r="Q1962"/>
      <c r="R1962" s="108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7"/>
      <c r="C1963" s="107"/>
      <c r="D1963" s="107"/>
      <c r="E1963" s="107"/>
      <c r="F1963" s="107"/>
      <c r="G1963" s="107"/>
      <c r="H1963" s="107"/>
      <c r="I1963" s="107"/>
      <c r="J1963" s="107"/>
      <c r="K1963" s="107"/>
      <c r="L1963" s="107"/>
      <c r="M1963" s="107"/>
      <c r="N1963" s="107"/>
      <c r="O1963" s="107"/>
      <c r="P1963"/>
      <c r="Q1963"/>
      <c r="R1963" s="108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7"/>
      <c r="C1964" s="107"/>
      <c r="D1964" s="107"/>
      <c r="E1964" s="107"/>
      <c r="F1964" s="107"/>
      <c r="G1964" s="107"/>
      <c r="H1964" s="107"/>
      <c r="I1964" s="107"/>
      <c r="J1964" s="107"/>
      <c r="K1964" s="107"/>
      <c r="L1964" s="107"/>
      <c r="M1964" s="107"/>
      <c r="N1964" s="107"/>
      <c r="O1964" s="107"/>
      <c r="P1964"/>
      <c r="Q1964"/>
      <c r="R1964" s="108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7"/>
      <c r="C1965" s="107"/>
      <c r="D1965" s="107"/>
      <c r="E1965" s="107"/>
      <c r="F1965" s="107"/>
      <c r="G1965" s="107"/>
      <c r="H1965" s="107"/>
      <c r="I1965" s="107"/>
      <c r="J1965" s="107"/>
      <c r="K1965" s="107"/>
      <c r="L1965" s="107"/>
      <c r="M1965" s="107"/>
      <c r="N1965" s="107"/>
      <c r="O1965" s="107"/>
      <c r="P1965"/>
      <c r="Q1965"/>
      <c r="R1965" s="108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7"/>
      <c r="C1966" s="107"/>
      <c r="D1966" s="107"/>
      <c r="E1966" s="107"/>
      <c r="F1966" s="107"/>
      <c r="G1966" s="107"/>
      <c r="H1966" s="107"/>
      <c r="I1966" s="107"/>
      <c r="J1966" s="107"/>
      <c r="K1966" s="107"/>
      <c r="L1966" s="107"/>
      <c r="M1966" s="107"/>
      <c r="N1966" s="107"/>
      <c r="O1966" s="107"/>
      <c r="P1966"/>
      <c r="Q1966"/>
      <c r="R1966" s="108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7"/>
      <c r="C1967" s="107"/>
      <c r="D1967" s="107"/>
      <c r="E1967" s="107"/>
      <c r="F1967" s="107"/>
      <c r="G1967" s="107"/>
      <c r="H1967" s="107"/>
      <c r="I1967" s="107"/>
      <c r="J1967" s="107"/>
      <c r="K1967" s="107"/>
      <c r="L1967" s="107"/>
      <c r="M1967" s="107"/>
      <c r="N1967" s="107"/>
      <c r="O1967" s="107"/>
      <c r="P1967"/>
      <c r="Q1967"/>
      <c r="R1967" s="108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/>
      <c r="Q1968"/>
      <c r="R1968" s="108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7"/>
      <c r="C1969" s="107"/>
      <c r="D1969" s="107"/>
      <c r="E1969" s="107"/>
      <c r="F1969" s="107"/>
      <c r="G1969" s="107"/>
      <c r="H1969" s="107"/>
      <c r="I1969" s="107"/>
      <c r="J1969" s="107"/>
      <c r="K1969" s="107"/>
      <c r="L1969" s="107"/>
      <c r="M1969" s="107"/>
      <c r="N1969" s="107"/>
      <c r="O1969" s="107"/>
      <c r="P1969"/>
      <c r="Q1969"/>
      <c r="R1969" s="108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7"/>
      <c r="C1970" s="107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/>
      <c r="Q1970"/>
      <c r="R1970" s="108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7"/>
      <c r="C1971" s="107"/>
      <c r="D1971" s="107"/>
      <c r="E1971" s="107"/>
      <c r="F1971" s="107"/>
      <c r="G1971" s="107"/>
      <c r="H1971" s="107"/>
      <c r="I1971" s="107"/>
      <c r="J1971" s="107"/>
      <c r="K1971" s="107"/>
      <c r="L1971" s="107"/>
      <c r="M1971" s="107"/>
      <c r="N1971" s="107"/>
      <c r="O1971" s="107"/>
      <c r="P1971"/>
      <c r="Q1971"/>
      <c r="R1971" s="108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7"/>
      <c r="C1972" s="107"/>
      <c r="D1972" s="107"/>
      <c r="E1972" s="107"/>
      <c r="F1972" s="107"/>
      <c r="G1972" s="107"/>
      <c r="H1972" s="107"/>
      <c r="I1972" s="107"/>
      <c r="J1972" s="107"/>
      <c r="K1972" s="107"/>
      <c r="L1972" s="107"/>
      <c r="M1972" s="107"/>
      <c r="N1972" s="107"/>
      <c r="O1972" s="107"/>
      <c r="P1972"/>
      <c r="Q1972"/>
      <c r="R1972" s="108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7"/>
      <c r="C1973" s="107"/>
      <c r="D1973" s="107"/>
      <c r="E1973" s="107"/>
      <c r="F1973" s="107"/>
      <c r="G1973" s="107"/>
      <c r="H1973" s="107"/>
      <c r="I1973" s="107"/>
      <c r="J1973" s="107"/>
      <c r="K1973" s="107"/>
      <c r="L1973" s="107"/>
      <c r="M1973" s="107"/>
      <c r="N1973" s="107"/>
      <c r="O1973" s="107"/>
      <c r="P1973"/>
      <c r="Q1973"/>
      <c r="R1973" s="108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7"/>
      <c r="C1974" s="107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/>
      <c r="Q1974"/>
      <c r="R1974" s="108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7"/>
      <c r="C1975" s="107"/>
      <c r="D1975" s="107"/>
      <c r="E1975" s="107"/>
      <c r="F1975" s="107"/>
      <c r="G1975" s="107"/>
      <c r="H1975" s="107"/>
      <c r="I1975" s="107"/>
      <c r="J1975" s="107"/>
      <c r="K1975" s="107"/>
      <c r="L1975" s="107"/>
      <c r="M1975" s="107"/>
      <c r="N1975" s="107"/>
      <c r="O1975" s="107"/>
      <c r="P1975"/>
      <c r="Q1975"/>
      <c r="R1975" s="108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7"/>
      <c r="C1976" s="107"/>
      <c r="D1976" s="107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  <c r="O1976" s="107"/>
      <c r="P1976"/>
      <c r="Q1976"/>
      <c r="R1976" s="108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7"/>
      <c r="C1977" s="107"/>
      <c r="D1977" s="107"/>
      <c r="E1977" s="107"/>
      <c r="F1977" s="107"/>
      <c r="G1977" s="107"/>
      <c r="H1977" s="107"/>
      <c r="I1977" s="107"/>
      <c r="J1977" s="107"/>
      <c r="K1977" s="107"/>
      <c r="L1977" s="107"/>
      <c r="M1977" s="107"/>
      <c r="N1977" s="107"/>
      <c r="O1977" s="107"/>
      <c r="P1977"/>
      <c r="Q1977"/>
      <c r="R1977" s="108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7"/>
      <c r="C1978" s="107"/>
      <c r="D1978" s="107"/>
      <c r="E1978" s="107"/>
      <c r="F1978" s="107"/>
      <c r="G1978" s="107"/>
      <c r="H1978" s="107"/>
      <c r="I1978" s="107"/>
      <c r="J1978" s="107"/>
      <c r="K1978" s="107"/>
      <c r="L1978" s="107"/>
      <c r="M1978" s="107"/>
      <c r="N1978" s="107"/>
      <c r="O1978" s="107"/>
      <c r="P1978"/>
      <c r="Q1978"/>
      <c r="R1978" s="108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7"/>
      <c r="C1979" s="107"/>
      <c r="D1979" s="107"/>
      <c r="E1979" s="107"/>
      <c r="F1979" s="107"/>
      <c r="G1979" s="107"/>
      <c r="H1979" s="107"/>
      <c r="I1979" s="107"/>
      <c r="J1979" s="107"/>
      <c r="K1979" s="107"/>
      <c r="L1979" s="107"/>
      <c r="M1979" s="107"/>
      <c r="N1979" s="107"/>
      <c r="O1979" s="107"/>
      <c r="P1979"/>
      <c r="Q1979"/>
      <c r="R1979" s="108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7"/>
      <c r="C1980" s="107"/>
      <c r="D1980" s="107"/>
      <c r="E1980" s="107"/>
      <c r="F1980" s="107"/>
      <c r="G1980" s="107"/>
      <c r="H1980" s="107"/>
      <c r="I1980" s="107"/>
      <c r="J1980" s="107"/>
      <c r="K1980" s="107"/>
      <c r="L1980" s="107"/>
      <c r="M1980" s="107"/>
      <c r="N1980" s="107"/>
      <c r="O1980" s="107"/>
      <c r="P1980"/>
      <c r="Q1980"/>
      <c r="R1980" s="108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7"/>
      <c r="C1981" s="107"/>
      <c r="D1981" s="107"/>
      <c r="E1981" s="107"/>
      <c r="F1981" s="107"/>
      <c r="G1981" s="107"/>
      <c r="H1981" s="107"/>
      <c r="I1981" s="107"/>
      <c r="J1981" s="107"/>
      <c r="K1981" s="107"/>
      <c r="L1981" s="107"/>
      <c r="M1981" s="107"/>
      <c r="N1981" s="107"/>
      <c r="O1981" s="107"/>
      <c r="P1981"/>
      <c r="Q1981"/>
      <c r="R1981" s="108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7"/>
      <c r="C1982" s="107"/>
      <c r="D1982" s="107"/>
      <c r="E1982" s="107"/>
      <c r="F1982" s="107"/>
      <c r="G1982" s="107"/>
      <c r="H1982" s="107"/>
      <c r="I1982" s="107"/>
      <c r="J1982" s="107"/>
      <c r="K1982" s="107"/>
      <c r="L1982" s="107"/>
      <c r="M1982" s="107"/>
      <c r="N1982" s="107"/>
      <c r="O1982" s="107"/>
      <c r="P1982"/>
      <c r="Q1982"/>
      <c r="R1982" s="108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7"/>
      <c r="C1983" s="107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/>
      <c r="Q1983"/>
      <c r="R1983" s="108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7"/>
      <c r="C1984" s="107"/>
      <c r="D1984" s="107"/>
      <c r="E1984" s="107"/>
      <c r="F1984" s="107"/>
      <c r="G1984" s="107"/>
      <c r="H1984" s="107"/>
      <c r="I1984" s="107"/>
      <c r="J1984" s="107"/>
      <c r="K1984" s="107"/>
      <c r="L1984" s="107"/>
      <c r="M1984" s="107"/>
      <c r="N1984" s="107"/>
      <c r="O1984" s="107"/>
      <c r="P1984"/>
      <c r="Q1984"/>
      <c r="R1984" s="108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7"/>
      <c r="C1985" s="107"/>
      <c r="D1985" s="107"/>
      <c r="E1985" s="107"/>
      <c r="F1985" s="107"/>
      <c r="G1985" s="107"/>
      <c r="H1985" s="107"/>
      <c r="I1985" s="107"/>
      <c r="J1985" s="107"/>
      <c r="K1985" s="107"/>
      <c r="L1985" s="107"/>
      <c r="M1985" s="107"/>
      <c r="N1985" s="107"/>
      <c r="O1985" s="107"/>
      <c r="P1985"/>
      <c r="Q1985"/>
      <c r="R1985" s="108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7"/>
      <c r="C1986" s="107"/>
      <c r="D1986" s="107"/>
      <c r="E1986" s="107"/>
      <c r="F1986" s="107"/>
      <c r="G1986" s="107"/>
      <c r="H1986" s="107"/>
      <c r="I1986" s="107"/>
      <c r="J1986" s="107"/>
      <c r="K1986" s="107"/>
      <c r="L1986" s="107"/>
      <c r="M1986" s="107"/>
      <c r="N1986" s="107"/>
      <c r="O1986" s="107"/>
      <c r="P1986"/>
      <c r="Q1986"/>
      <c r="R1986" s="108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/>
      <c r="Q1987"/>
      <c r="R1987" s="108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7"/>
      <c r="C1988" s="107"/>
      <c r="D1988" s="107"/>
      <c r="E1988" s="107"/>
      <c r="F1988" s="107"/>
      <c r="G1988" s="107"/>
      <c r="H1988" s="107"/>
      <c r="I1988" s="107"/>
      <c r="J1988" s="107"/>
      <c r="K1988" s="107"/>
      <c r="L1988" s="107"/>
      <c r="M1988" s="107"/>
      <c r="N1988" s="107"/>
      <c r="O1988" s="107"/>
      <c r="P1988"/>
      <c r="Q1988"/>
      <c r="R1988" s="108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7"/>
      <c r="C1989" s="107"/>
      <c r="D1989" s="107"/>
      <c r="E1989" s="107"/>
      <c r="F1989" s="107"/>
      <c r="G1989" s="107"/>
      <c r="H1989" s="107"/>
      <c r="I1989" s="107"/>
      <c r="J1989" s="107"/>
      <c r="K1989" s="107"/>
      <c r="L1989" s="107"/>
      <c r="M1989" s="107"/>
      <c r="N1989" s="107"/>
      <c r="O1989" s="107"/>
      <c r="P1989"/>
      <c r="Q1989"/>
      <c r="R1989" s="108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7"/>
      <c r="C1990" s="107"/>
      <c r="D1990" s="107"/>
      <c r="E1990" s="107"/>
      <c r="F1990" s="107"/>
      <c r="G1990" s="107"/>
      <c r="H1990" s="107"/>
      <c r="I1990" s="107"/>
      <c r="J1990" s="107"/>
      <c r="K1990" s="107"/>
      <c r="L1990" s="107"/>
      <c r="M1990" s="107"/>
      <c r="N1990" s="107"/>
      <c r="O1990" s="107"/>
      <c r="P1990"/>
      <c r="Q1990"/>
      <c r="R1990" s="108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7"/>
      <c r="C1991" s="107"/>
      <c r="D1991" s="107"/>
      <c r="E1991" s="107"/>
      <c r="F1991" s="107"/>
      <c r="G1991" s="107"/>
      <c r="H1991" s="107"/>
      <c r="I1991" s="107"/>
      <c r="J1991" s="107"/>
      <c r="K1991" s="107"/>
      <c r="L1991" s="107"/>
      <c r="M1991" s="107"/>
      <c r="N1991" s="107"/>
      <c r="O1991" s="107"/>
      <c r="P1991"/>
      <c r="Q1991"/>
      <c r="R1991" s="108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7"/>
      <c r="C1992" s="107"/>
      <c r="D1992" s="107"/>
      <c r="E1992" s="107"/>
      <c r="F1992" s="107"/>
      <c r="G1992" s="107"/>
      <c r="H1992" s="107"/>
      <c r="I1992" s="107"/>
      <c r="J1992" s="107"/>
      <c r="K1992" s="107"/>
      <c r="L1992" s="107"/>
      <c r="M1992" s="107"/>
      <c r="N1992" s="107"/>
      <c r="O1992" s="107"/>
      <c r="P1992"/>
      <c r="Q1992"/>
      <c r="R1992" s="108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7"/>
      <c r="C1993" s="107"/>
      <c r="D1993" s="107"/>
      <c r="E1993" s="107"/>
      <c r="F1993" s="107"/>
      <c r="G1993" s="107"/>
      <c r="H1993" s="107"/>
      <c r="I1993" s="107"/>
      <c r="J1993" s="107"/>
      <c r="K1993" s="107"/>
      <c r="L1993" s="107"/>
      <c r="M1993" s="107"/>
      <c r="N1993" s="107"/>
      <c r="O1993" s="107"/>
      <c r="P1993"/>
      <c r="Q1993"/>
      <c r="R1993" s="108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7"/>
      <c r="C1994" s="107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/>
      <c r="Q1994"/>
      <c r="R1994" s="108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7"/>
      <c r="C1995" s="107"/>
      <c r="D1995" s="107"/>
      <c r="E1995" s="107"/>
      <c r="F1995" s="107"/>
      <c r="G1995" s="107"/>
      <c r="H1995" s="107"/>
      <c r="I1995" s="107"/>
      <c r="J1995" s="107"/>
      <c r="K1995" s="107"/>
      <c r="L1995" s="107"/>
      <c r="M1995" s="107"/>
      <c r="N1995" s="107"/>
      <c r="O1995" s="107"/>
      <c r="P1995"/>
      <c r="Q1995"/>
      <c r="R1995" s="108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7"/>
      <c r="C1996" s="107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/>
      <c r="Q1996"/>
      <c r="R1996" s="108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7"/>
      <c r="C1997" s="107"/>
      <c r="D1997" s="107"/>
      <c r="E1997" s="107"/>
      <c r="F1997" s="107"/>
      <c r="G1997" s="107"/>
      <c r="H1997" s="107"/>
      <c r="I1997" s="107"/>
      <c r="J1997" s="107"/>
      <c r="K1997" s="107"/>
      <c r="L1997" s="107"/>
      <c r="M1997" s="107"/>
      <c r="N1997" s="107"/>
      <c r="O1997" s="107"/>
      <c r="P1997"/>
      <c r="Q1997"/>
      <c r="R1997" s="108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7"/>
      <c r="C1998" s="107"/>
      <c r="D1998" s="107"/>
      <c r="E1998" s="107"/>
      <c r="F1998" s="107"/>
      <c r="G1998" s="107"/>
      <c r="H1998" s="107"/>
      <c r="I1998" s="107"/>
      <c r="J1998" s="107"/>
      <c r="K1998" s="107"/>
      <c r="L1998" s="107"/>
      <c r="M1998" s="107"/>
      <c r="N1998" s="107"/>
      <c r="O1998" s="107"/>
      <c r="P1998"/>
      <c r="Q1998"/>
      <c r="R1998" s="108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7"/>
      <c r="C1999" s="107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/>
      <c r="Q1999"/>
      <c r="R1999" s="108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/>
      <c r="Q2000"/>
      <c r="R2000" s="108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7"/>
      <c r="C2001" s="107"/>
      <c r="D2001" s="107"/>
      <c r="E2001" s="107"/>
      <c r="F2001" s="107"/>
      <c r="G2001" s="107"/>
      <c r="H2001" s="107"/>
      <c r="I2001" s="107"/>
      <c r="J2001" s="107"/>
      <c r="K2001" s="107"/>
      <c r="L2001" s="107"/>
      <c r="M2001" s="107"/>
      <c r="N2001" s="107"/>
      <c r="O2001" s="107"/>
      <c r="P2001"/>
      <c r="Q2001"/>
      <c r="R2001" s="108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7"/>
      <c r="C2002" s="107"/>
      <c r="D2002" s="107"/>
      <c r="E2002" s="107"/>
      <c r="F2002" s="107"/>
      <c r="G2002" s="107"/>
      <c r="H2002" s="107"/>
      <c r="I2002" s="107"/>
      <c r="J2002" s="107"/>
      <c r="K2002" s="107"/>
      <c r="L2002" s="107"/>
      <c r="M2002" s="107"/>
      <c r="N2002" s="107"/>
      <c r="O2002" s="107"/>
      <c r="P2002"/>
      <c r="Q2002"/>
      <c r="R2002" s="108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7"/>
      <c r="C2003" s="107"/>
      <c r="D2003" s="107"/>
      <c r="E2003" s="107"/>
      <c r="F2003" s="107"/>
      <c r="G2003" s="107"/>
      <c r="H2003" s="107"/>
      <c r="I2003" s="107"/>
      <c r="J2003" s="107"/>
      <c r="K2003" s="107"/>
      <c r="L2003" s="107"/>
      <c r="M2003" s="107"/>
      <c r="N2003" s="107"/>
      <c r="O2003" s="107"/>
      <c r="P2003"/>
      <c r="Q2003"/>
      <c r="R2003" s="108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7"/>
      <c r="C2004" s="107"/>
      <c r="D2004" s="107"/>
      <c r="E2004" s="107"/>
      <c r="F2004" s="107"/>
      <c r="G2004" s="107"/>
      <c r="H2004" s="107"/>
      <c r="I2004" s="107"/>
      <c r="J2004" s="107"/>
      <c r="K2004" s="107"/>
      <c r="L2004" s="107"/>
      <c r="M2004" s="107"/>
      <c r="N2004" s="107"/>
      <c r="O2004" s="107"/>
      <c r="P2004"/>
      <c r="Q2004"/>
      <c r="R2004" s="108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7"/>
      <c r="C2005" s="107"/>
      <c r="D2005" s="107"/>
      <c r="E2005" s="107"/>
      <c r="F2005" s="107"/>
      <c r="G2005" s="107"/>
      <c r="H2005" s="107"/>
      <c r="I2005" s="107"/>
      <c r="J2005" s="107"/>
      <c r="K2005" s="107"/>
      <c r="L2005" s="107"/>
      <c r="M2005" s="107"/>
      <c r="N2005" s="107"/>
      <c r="O2005" s="107"/>
      <c r="P2005"/>
      <c r="Q2005"/>
      <c r="R2005" s="108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7"/>
      <c r="C2006" s="107"/>
      <c r="D2006" s="107"/>
      <c r="E2006" s="107"/>
      <c r="F2006" s="107"/>
      <c r="G2006" s="107"/>
      <c r="H2006" s="107"/>
      <c r="I2006" s="107"/>
      <c r="J2006" s="107"/>
      <c r="K2006" s="107"/>
      <c r="L2006" s="107"/>
      <c r="M2006" s="107"/>
      <c r="N2006" s="107"/>
      <c r="O2006" s="107"/>
      <c r="P2006"/>
      <c r="Q2006"/>
      <c r="R2006" s="108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7"/>
      <c r="C2007" s="107"/>
      <c r="D2007" s="107"/>
      <c r="E2007" s="107"/>
      <c r="F2007" s="107"/>
      <c r="G2007" s="107"/>
      <c r="H2007" s="107"/>
      <c r="I2007" s="107"/>
      <c r="J2007" s="107"/>
      <c r="K2007" s="107"/>
      <c r="L2007" s="107"/>
      <c r="M2007" s="107"/>
      <c r="N2007" s="107"/>
      <c r="O2007" s="107"/>
      <c r="P2007"/>
      <c r="Q2007"/>
      <c r="R2007" s="108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7"/>
      <c r="C2008" s="107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/>
      <c r="Q2008"/>
      <c r="R2008" s="108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7"/>
      <c r="C2009" s="107"/>
      <c r="D2009" s="107"/>
      <c r="E2009" s="107"/>
      <c r="F2009" s="107"/>
      <c r="G2009" s="107"/>
      <c r="H2009" s="107"/>
      <c r="I2009" s="107"/>
      <c r="J2009" s="107"/>
      <c r="K2009" s="107"/>
      <c r="L2009" s="107"/>
      <c r="M2009" s="107"/>
      <c r="N2009" s="107"/>
      <c r="O2009" s="107"/>
      <c r="P2009"/>
      <c r="Q2009"/>
      <c r="R2009" s="108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7"/>
      <c r="C2010" s="107"/>
      <c r="D2010" s="107"/>
      <c r="E2010" s="107"/>
      <c r="F2010" s="107"/>
      <c r="G2010" s="107"/>
      <c r="H2010" s="107"/>
      <c r="I2010" s="107"/>
      <c r="J2010" s="107"/>
      <c r="K2010" s="107"/>
      <c r="L2010" s="107"/>
      <c r="M2010" s="107"/>
      <c r="N2010" s="107"/>
      <c r="O2010" s="107"/>
      <c r="P2010"/>
      <c r="Q2010"/>
      <c r="R2010" s="108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7"/>
      <c r="C2011" s="107"/>
      <c r="D2011" s="107"/>
      <c r="E2011" s="107"/>
      <c r="F2011" s="107"/>
      <c r="G2011" s="107"/>
      <c r="H2011" s="107"/>
      <c r="I2011" s="107"/>
      <c r="J2011" s="107"/>
      <c r="K2011" s="107"/>
      <c r="L2011" s="107"/>
      <c r="M2011" s="107"/>
      <c r="N2011" s="107"/>
      <c r="O2011" s="107"/>
      <c r="P2011"/>
      <c r="Q2011"/>
      <c r="R2011" s="108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7"/>
      <c r="C2012" s="107"/>
      <c r="D2012" s="107"/>
      <c r="E2012" s="107"/>
      <c r="F2012" s="107"/>
      <c r="G2012" s="107"/>
      <c r="H2012" s="107"/>
      <c r="I2012" s="107"/>
      <c r="J2012" s="107"/>
      <c r="K2012" s="107"/>
      <c r="L2012" s="107"/>
      <c r="M2012" s="107"/>
      <c r="N2012" s="107"/>
      <c r="O2012" s="107"/>
      <c r="P2012"/>
      <c r="Q2012"/>
      <c r="R2012" s="108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/>
      <c r="Q2013"/>
      <c r="R2013" s="108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7"/>
      <c r="C2014" s="107"/>
      <c r="D2014" s="107"/>
      <c r="E2014" s="107"/>
      <c r="F2014" s="107"/>
      <c r="G2014" s="107"/>
      <c r="H2014" s="107"/>
      <c r="I2014" s="107"/>
      <c r="J2014" s="107"/>
      <c r="K2014" s="107"/>
      <c r="L2014" s="107"/>
      <c r="M2014" s="107"/>
      <c r="N2014" s="107"/>
      <c r="O2014" s="107"/>
      <c r="P2014"/>
      <c r="Q2014"/>
      <c r="R2014" s="108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7"/>
      <c r="C2015" s="107"/>
      <c r="D2015" s="107"/>
      <c r="E2015" s="107"/>
      <c r="F2015" s="107"/>
      <c r="G2015" s="107"/>
      <c r="H2015" s="107"/>
      <c r="I2015" s="107"/>
      <c r="J2015" s="107"/>
      <c r="K2015" s="107"/>
      <c r="L2015" s="107"/>
      <c r="M2015" s="107"/>
      <c r="N2015" s="107"/>
      <c r="O2015" s="107"/>
      <c r="P2015"/>
      <c r="Q2015"/>
      <c r="R2015" s="108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7"/>
      <c r="C2016" s="107"/>
      <c r="D2016" s="107"/>
      <c r="E2016" s="107"/>
      <c r="F2016" s="107"/>
      <c r="G2016" s="107"/>
      <c r="H2016" s="107"/>
      <c r="I2016" s="107"/>
      <c r="J2016" s="107"/>
      <c r="K2016" s="107"/>
      <c r="L2016" s="107"/>
      <c r="M2016" s="107"/>
      <c r="N2016" s="107"/>
      <c r="O2016" s="107"/>
      <c r="P2016"/>
      <c r="Q2016"/>
      <c r="R2016" s="108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7"/>
      <c r="C2017" s="107"/>
      <c r="D2017" s="107"/>
      <c r="E2017" s="107"/>
      <c r="F2017" s="107"/>
      <c r="G2017" s="107"/>
      <c r="H2017" s="107"/>
      <c r="I2017" s="107"/>
      <c r="J2017" s="107"/>
      <c r="K2017" s="107"/>
      <c r="L2017" s="107"/>
      <c r="M2017" s="107"/>
      <c r="N2017" s="107"/>
      <c r="O2017" s="107"/>
      <c r="P2017"/>
      <c r="Q2017"/>
      <c r="R2017" s="108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7"/>
      <c r="C2018" s="107"/>
      <c r="D2018" s="107"/>
      <c r="E2018" s="107"/>
      <c r="F2018" s="107"/>
      <c r="G2018" s="107"/>
      <c r="H2018" s="107"/>
      <c r="I2018" s="107"/>
      <c r="J2018" s="107"/>
      <c r="K2018" s="107"/>
      <c r="L2018" s="107"/>
      <c r="M2018" s="107"/>
      <c r="N2018" s="107"/>
      <c r="O2018" s="107"/>
      <c r="P2018"/>
      <c r="Q2018"/>
      <c r="R2018" s="108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7"/>
      <c r="C2019" s="107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/>
      <c r="Q2019"/>
      <c r="R2019" s="108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7"/>
      <c r="C2020" s="107"/>
      <c r="D2020" s="107"/>
      <c r="E2020" s="107"/>
      <c r="F2020" s="107"/>
      <c r="G2020" s="107"/>
      <c r="H2020" s="107"/>
      <c r="I2020" s="107"/>
      <c r="J2020" s="107"/>
      <c r="K2020" s="107"/>
      <c r="L2020" s="107"/>
      <c r="M2020" s="107"/>
      <c r="N2020" s="107"/>
      <c r="O2020" s="107"/>
      <c r="P2020"/>
      <c r="Q2020"/>
      <c r="R2020" s="108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7"/>
      <c r="C2021" s="107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/>
      <c r="Q2021"/>
      <c r="R2021" s="108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7"/>
      <c r="C2022" s="107"/>
      <c r="D2022" s="107"/>
      <c r="E2022" s="107"/>
      <c r="F2022" s="107"/>
      <c r="G2022" s="107"/>
      <c r="H2022" s="107"/>
      <c r="I2022" s="107"/>
      <c r="J2022" s="107"/>
      <c r="K2022" s="107"/>
      <c r="L2022" s="107"/>
      <c r="M2022" s="107"/>
      <c r="N2022" s="107"/>
      <c r="O2022" s="107"/>
      <c r="P2022"/>
      <c r="Q2022"/>
      <c r="R2022" s="108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7"/>
      <c r="C2023" s="107"/>
      <c r="D2023" s="107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  <c r="O2023" s="107"/>
      <c r="P2023"/>
      <c r="Q2023"/>
      <c r="R2023" s="108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7"/>
      <c r="C2024" s="107"/>
      <c r="D2024" s="107"/>
      <c r="E2024" s="107"/>
      <c r="F2024" s="107"/>
      <c r="G2024" s="107"/>
      <c r="H2024" s="107"/>
      <c r="I2024" s="107"/>
      <c r="J2024" s="107"/>
      <c r="K2024" s="107"/>
      <c r="L2024" s="107"/>
      <c r="M2024" s="107"/>
      <c r="N2024" s="107"/>
      <c r="O2024" s="107"/>
      <c r="P2024"/>
      <c r="Q2024"/>
      <c r="R2024" s="108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7"/>
      <c r="C2025" s="107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/>
      <c r="Q2025"/>
      <c r="R2025" s="108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7"/>
      <c r="C2026" s="107"/>
      <c r="D2026" s="107"/>
      <c r="E2026" s="107"/>
      <c r="F2026" s="107"/>
      <c r="G2026" s="107"/>
      <c r="H2026" s="107"/>
      <c r="I2026" s="107"/>
      <c r="J2026" s="107"/>
      <c r="K2026" s="107"/>
      <c r="L2026" s="107"/>
      <c r="M2026" s="107"/>
      <c r="N2026" s="107"/>
      <c r="O2026" s="107"/>
      <c r="P2026"/>
      <c r="Q2026"/>
      <c r="R2026" s="108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7"/>
      <c r="C2027" s="107"/>
      <c r="D2027" s="107"/>
      <c r="E2027" s="107"/>
      <c r="F2027" s="107"/>
      <c r="G2027" s="107"/>
      <c r="H2027" s="107"/>
      <c r="I2027" s="107"/>
      <c r="J2027" s="107"/>
      <c r="K2027" s="107"/>
      <c r="L2027" s="107"/>
      <c r="M2027" s="107"/>
      <c r="N2027" s="107"/>
      <c r="O2027" s="107"/>
      <c r="P2027"/>
      <c r="Q2027"/>
      <c r="R2027" s="108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7"/>
      <c r="C2028" s="107"/>
      <c r="D2028" s="107"/>
      <c r="E2028" s="107"/>
      <c r="F2028" s="107"/>
      <c r="G2028" s="107"/>
      <c r="H2028" s="107"/>
      <c r="I2028" s="107"/>
      <c r="J2028" s="107"/>
      <c r="K2028" s="107"/>
      <c r="L2028" s="107"/>
      <c r="M2028" s="107"/>
      <c r="N2028" s="107"/>
      <c r="O2028" s="107"/>
      <c r="P2028"/>
      <c r="Q2028"/>
      <c r="R2028" s="108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7"/>
      <c r="C2029" s="107"/>
      <c r="D2029" s="107"/>
      <c r="E2029" s="107"/>
      <c r="F2029" s="107"/>
      <c r="G2029" s="107"/>
      <c r="H2029" s="107"/>
      <c r="I2029" s="107"/>
      <c r="J2029" s="107"/>
      <c r="K2029" s="107"/>
      <c r="L2029" s="107"/>
      <c r="M2029" s="107"/>
      <c r="N2029" s="107"/>
      <c r="O2029" s="107"/>
      <c r="P2029"/>
      <c r="Q2029"/>
      <c r="R2029" s="108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7"/>
      <c r="C2030" s="107"/>
      <c r="D2030" s="107"/>
      <c r="E2030" s="107"/>
      <c r="F2030" s="107"/>
      <c r="G2030" s="107"/>
      <c r="H2030" s="107"/>
      <c r="I2030" s="107"/>
      <c r="J2030" s="107"/>
      <c r="K2030" s="107"/>
      <c r="L2030" s="107"/>
      <c r="M2030" s="107"/>
      <c r="N2030" s="107"/>
      <c r="O2030" s="107"/>
      <c r="P2030"/>
      <c r="Q2030"/>
      <c r="R2030" s="108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7"/>
      <c r="C2031" s="107"/>
      <c r="D2031" s="107"/>
      <c r="E2031" s="107"/>
      <c r="F2031" s="107"/>
      <c r="G2031" s="107"/>
      <c r="H2031" s="107"/>
      <c r="I2031" s="107"/>
      <c r="J2031" s="107"/>
      <c r="K2031" s="107"/>
      <c r="L2031" s="107"/>
      <c r="M2031" s="107"/>
      <c r="N2031" s="107"/>
      <c r="O2031" s="107"/>
      <c r="P2031"/>
      <c r="Q2031"/>
      <c r="R2031" s="108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/>
      <c r="Q2032"/>
      <c r="R2032" s="108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7"/>
      <c r="C2033" s="107"/>
      <c r="D2033" s="107"/>
      <c r="E2033" s="107"/>
      <c r="F2033" s="107"/>
      <c r="G2033" s="107"/>
      <c r="H2033" s="107"/>
      <c r="I2033" s="107"/>
      <c r="J2033" s="107"/>
      <c r="K2033" s="107"/>
      <c r="L2033" s="107"/>
      <c r="M2033" s="107"/>
      <c r="N2033" s="107"/>
      <c r="O2033" s="107"/>
      <c r="P2033"/>
      <c r="Q2033"/>
      <c r="R2033" s="108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7"/>
      <c r="C2034" s="107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/>
      <c r="Q2034"/>
      <c r="R2034" s="108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7"/>
      <c r="C2035" s="107"/>
      <c r="D2035" s="107"/>
      <c r="E2035" s="107"/>
      <c r="F2035" s="107"/>
      <c r="G2035" s="107"/>
      <c r="H2035" s="107"/>
      <c r="I2035" s="107"/>
      <c r="J2035" s="107"/>
      <c r="K2035" s="107"/>
      <c r="L2035" s="107"/>
      <c r="M2035" s="107"/>
      <c r="N2035" s="107"/>
      <c r="O2035" s="107"/>
      <c r="P2035"/>
      <c r="Q2035"/>
      <c r="R2035" s="108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7"/>
      <c r="C2036" s="107"/>
      <c r="D2036" s="107"/>
      <c r="E2036" s="107"/>
      <c r="F2036" s="107"/>
      <c r="G2036" s="107"/>
      <c r="H2036" s="107"/>
      <c r="I2036" s="107"/>
      <c r="J2036" s="107"/>
      <c r="K2036" s="107"/>
      <c r="L2036" s="107"/>
      <c r="M2036" s="107"/>
      <c r="N2036" s="107"/>
      <c r="O2036" s="107"/>
      <c r="P2036"/>
      <c r="Q2036"/>
      <c r="R2036" s="108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7"/>
      <c r="C2037" s="107"/>
      <c r="D2037" s="107"/>
      <c r="E2037" s="107"/>
      <c r="F2037" s="107"/>
      <c r="G2037" s="107"/>
      <c r="H2037" s="107"/>
      <c r="I2037" s="107"/>
      <c r="J2037" s="107"/>
      <c r="K2037" s="107"/>
      <c r="L2037" s="107"/>
      <c r="M2037" s="107"/>
      <c r="N2037" s="107"/>
      <c r="O2037" s="107"/>
      <c r="P2037"/>
      <c r="Q2037"/>
      <c r="R2037" s="108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7"/>
      <c r="C2038" s="107"/>
      <c r="D2038" s="107"/>
      <c r="E2038" s="107"/>
      <c r="F2038" s="107"/>
      <c r="G2038" s="107"/>
      <c r="H2038" s="107"/>
      <c r="I2038" s="107"/>
      <c r="J2038" s="107"/>
      <c r="K2038" s="107"/>
      <c r="L2038" s="107"/>
      <c r="M2038" s="107"/>
      <c r="N2038" s="107"/>
      <c r="O2038" s="107"/>
      <c r="P2038"/>
      <c r="Q2038"/>
      <c r="R2038" s="108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7"/>
      <c r="C2039" s="107"/>
      <c r="D2039" s="107"/>
      <c r="E2039" s="107"/>
      <c r="F2039" s="107"/>
      <c r="G2039" s="107"/>
      <c r="H2039" s="107"/>
      <c r="I2039" s="107"/>
      <c r="J2039" s="107"/>
      <c r="K2039" s="107"/>
      <c r="L2039" s="107"/>
      <c r="M2039" s="107"/>
      <c r="N2039" s="107"/>
      <c r="O2039" s="107"/>
      <c r="P2039"/>
      <c r="Q2039"/>
      <c r="R2039" s="108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7"/>
      <c r="C2040" s="107"/>
      <c r="D2040" s="107"/>
      <c r="E2040" s="107"/>
      <c r="F2040" s="107"/>
      <c r="G2040" s="107"/>
      <c r="H2040" s="107"/>
      <c r="I2040" s="107"/>
      <c r="J2040" s="107"/>
      <c r="K2040" s="107"/>
      <c r="L2040" s="107"/>
      <c r="M2040" s="107"/>
      <c r="N2040" s="107"/>
      <c r="O2040" s="107"/>
      <c r="P2040"/>
      <c r="Q2040"/>
      <c r="R2040" s="108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7"/>
      <c r="C2041" s="107"/>
      <c r="D2041" s="107"/>
      <c r="E2041" s="107"/>
      <c r="F2041" s="107"/>
      <c r="G2041" s="107"/>
      <c r="H2041" s="107"/>
      <c r="I2041" s="107"/>
      <c r="J2041" s="107"/>
      <c r="K2041" s="107"/>
      <c r="L2041" s="107"/>
      <c r="M2041" s="107"/>
      <c r="N2041" s="107"/>
      <c r="O2041" s="107"/>
      <c r="P2041"/>
      <c r="Q2041"/>
      <c r="R2041" s="108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7"/>
      <c r="C2042" s="107"/>
      <c r="D2042" s="107"/>
      <c r="E2042" s="107"/>
      <c r="F2042" s="107"/>
      <c r="G2042" s="107"/>
      <c r="H2042" s="107"/>
      <c r="I2042" s="107"/>
      <c r="J2042" s="107"/>
      <c r="K2042" s="107"/>
      <c r="L2042" s="107"/>
      <c r="M2042" s="107"/>
      <c r="N2042" s="107"/>
      <c r="O2042" s="107"/>
      <c r="P2042"/>
      <c r="Q2042"/>
      <c r="R2042" s="108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7"/>
      <c r="C2043" s="107"/>
      <c r="D2043" s="107"/>
      <c r="E2043" s="107"/>
      <c r="F2043" s="107"/>
      <c r="G2043" s="107"/>
      <c r="H2043" s="107"/>
      <c r="I2043" s="107"/>
      <c r="J2043" s="107"/>
      <c r="K2043" s="107"/>
      <c r="L2043" s="107"/>
      <c r="M2043" s="107"/>
      <c r="N2043" s="107"/>
      <c r="O2043" s="107"/>
      <c r="P2043"/>
      <c r="Q2043"/>
      <c r="R2043" s="108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7"/>
      <c r="C2044" s="107"/>
      <c r="D2044" s="107"/>
      <c r="E2044" s="107"/>
      <c r="F2044" s="107"/>
      <c r="G2044" s="107"/>
      <c r="H2044" s="107"/>
      <c r="I2044" s="107"/>
      <c r="J2044" s="107"/>
      <c r="K2044" s="107"/>
      <c r="L2044" s="107"/>
      <c r="M2044" s="107"/>
      <c r="N2044" s="107"/>
      <c r="O2044" s="107"/>
      <c r="P2044"/>
      <c r="Q2044"/>
      <c r="R2044" s="108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/>
      <c r="Q2045"/>
      <c r="R2045" s="108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7"/>
      <c r="C2046" s="107"/>
      <c r="D2046" s="107"/>
      <c r="E2046" s="107"/>
      <c r="F2046" s="107"/>
      <c r="G2046" s="107"/>
      <c r="H2046" s="107"/>
      <c r="I2046" s="107"/>
      <c r="J2046" s="107"/>
      <c r="K2046" s="107"/>
      <c r="L2046" s="107"/>
      <c r="M2046" s="107"/>
      <c r="N2046" s="107"/>
      <c r="O2046" s="107"/>
      <c r="P2046"/>
      <c r="Q2046"/>
      <c r="R2046" s="108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7"/>
      <c r="C2047" s="107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/>
      <c r="Q2047"/>
      <c r="R2047" s="108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7"/>
      <c r="C2048" s="107"/>
      <c r="D2048" s="107"/>
      <c r="E2048" s="107"/>
      <c r="F2048" s="107"/>
      <c r="G2048" s="107"/>
      <c r="H2048" s="107"/>
      <c r="I2048" s="107"/>
      <c r="J2048" s="107"/>
      <c r="K2048" s="107"/>
      <c r="L2048" s="107"/>
      <c r="M2048" s="107"/>
      <c r="N2048" s="107"/>
      <c r="O2048" s="107"/>
      <c r="P2048"/>
      <c r="Q2048"/>
      <c r="R2048" s="108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7"/>
      <c r="C2049" s="107"/>
      <c r="D2049" s="107"/>
      <c r="E2049" s="107"/>
      <c r="F2049" s="107"/>
      <c r="G2049" s="107"/>
      <c r="H2049" s="107"/>
      <c r="I2049" s="107"/>
      <c r="J2049" s="107"/>
      <c r="K2049" s="107"/>
      <c r="L2049" s="107"/>
      <c r="M2049" s="107"/>
      <c r="N2049" s="107"/>
      <c r="O2049" s="107"/>
      <c r="P2049"/>
      <c r="Q2049"/>
      <c r="R2049" s="108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7"/>
      <c r="C2050" s="107"/>
      <c r="D2050" s="107"/>
      <c r="E2050" s="107"/>
      <c r="F2050" s="107"/>
      <c r="G2050" s="107"/>
      <c r="H2050" s="107"/>
      <c r="I2050" s="107"/>
      <c r="J2050" s="107"/>
      <c r="K2050" s="107"/>
      <c r="L2050" s="107"/>
      <c r="M2050" s="107"/>
      <c r="N2050" s="107"/>
      <c r="O2050" s="107"/>
      <c r="P2050"/>
      <c r="Q2050"/>
      <c r="R2050" s="108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7"/>
      <c r="C2051" s="107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/>
      <c r="Q2051"/>
      <c r="R2051" s="108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7"/>
      <c r="C2052" s="107"/>
      <c r="D2052" s="107"/>
      <c r="E2052" s="107"/>
      <c r="F2052" s="107"/>
      <c r="G2052" s="107"/>
      <c r="H2052" s="107"/>
      <c r="I2052" s="107"/>
      <c r="J2052" s="107"/>
      <c r="K2052" s="107"/>
      <c r="L2052" s="107"/>
      <c r="M2052" s="107"/>
      <c r="N2052" s="107"/>
      <c r="O2052" s="107"/>
      <c r="P2052"/>
      <c r="Q2052"/>
      <c r="R2052" s="108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7"/>
      <c r="C2053" s="107"/>
      <c r="D2053" s="107"/>
      <c r="E2053" s="107"/>
      <c r="F2053" s="107"/>
      <c r="G2053" s="107"/>
      <c r="H2053" s="107"/>
      <c r="I2053" s="107"/>
      <c r="J2053" s="107"/>
      <c r="K2053" s="107"/>
      <c r="L2053" s="107"/>
      <c r="M2053" s="107"/>
      <c r="N2053" s="107"/>
      <c r="O2053" s="107"/>
      <c r="P2053"/>
      <c r="Q2053"/>
      <c r="R2053" s="108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7"/>
      <c r="C2054" s="107"/>
      <c r="D2054" s="107"/>
      <c r="E2054" s="107"/>
      <c r="F2054" s="107"/>
      <c r="G2054" s="107"/>
      <c r="H2054" s="107"/>
      <c r="I2054" s="107"/>
      <c r="J2054" s="107"/>
      <c r="K2054" s="107"/>
      <c r="L2054" s="107"/>
      <c r="M2054" s="107"/>
      <c r="N2054" s="107"/>
      <c r="O2054" s="107"/>
      <c r="P2054"/>
      <c r="Q2054"/>
      <c r="R2054" s="108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7"/>
      <c r="C2055" s="107"/>
      <c r="D2055" s="107"/>
      <c r="E2055" s="107"/>
      <c r="F2055" s="107"/>
      <c r="G2055" s="107"/>
      <c r="H2055" s="107"/>
      <c r="I2055" s="107"/>
      <c r="J2055" s="107"/>
      <c r="K2055" s="107"/>
      <c r="L2055" s="107"/>
      <c r="M2055" s="107"/>
      <c r="N2055" s="107"/>
      <c r="O2055" s="107"/>
      <c r="P2055"/>
      <c r="Q2055"/>
      <c r="R2055" s="108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7"/>
      <c r="C2056" s="107"/>
      <c r="D2056" s="107"/>
      <c r="E2056" s="107"/>
      <c r="F2056" s="107"/>
      <c r="G2056" s="107"/>
      <c r="H2056" s="107"/>
      <c r="I2056" s="107"/>
      <c r="J2056" s="107"/>
      <c r="K2056" s="107"/>
      <c r="L2056" s="107"/>
      <c r="M2056" s="107"/>
      <c r="N2056" s="107"/>
      <c r="O2056" s="107"/>
      <c r="P2056"/>
      <c r="Q2056"/>
      <c r="R2056" s="108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7"/>
      <c r="C2057" s="107"/>
      <c r="D2057" s="107"/>
      <c r="E2057" s="107"/>
      <c r="F2057" s="107"/>
      <c r="G2057" s="107"/>
      <c r="H2057" s="107"/>
      <c r="I2057" s="107"/>
      <c r="J2057" s="107"/>
      <c r="K2057" s="107"/>
      <c r="L2057" s="107"/>
      <c r="M2057" s="107"/>
      <c r="N2057" s="107"/>
      <c r="O2057" s="107"/>
      <c r="P2057"/>
      <c r="Q2057"/>
      <c r="R2057" s="108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/>
      <c r="Q2058"/>
      <c r="R2058" s="108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7"/>
      <c r="C2059" s="107"/>
      <c r="D2059" s="107"/>
      <c r="E2059" s="107"/>
      <c r="F2059" s="107"/>
      <c r="G2059" s="107"/>
      <c r="H2059" s="107"/>
      <c r="I2059" s="107"/>
      <c r="J2059" s="107"/>
      <c r="K2059" s="107"/>
      <c r="L2059" s="107"/>
      <c r="M2059" s="107"/>
      <c r="N2059" s="107"/>
      <c r="O2059" s="107"/>
      <c r="P2059"/>
      <c r="Q2059"/>
      <c r="R2059" s="108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7"/>
      <c r="C2060" s="107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/>
      <c r="Q2060"/>
      <c r="R2060" s="108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7"/>
      <c r="C2061" s="107"/>
      <c r="D2061" s="107"/>
      <c r="E2061" s="107"/>
      <c r="F2061" s="107"/>
      <c r="G2061" s="107"/>
      <c r="H2061" s="107"/>
      <c r="I2061" s="107"/>
      <c r="J2061" s="107"/>
      <c r="K2061" s="107"/>
      <c r="L2061" s="107"/>
      <c r="M2061" s="107"/>
      <c r="N2061" s="107"/>
      <c r="O2061" s="107"/>
      <c r="P2061"/>
      <c r="Q2061"/>
      <c r="R2061" s="108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7"/>
      <c r="C2062" s="107"/>
      <c r="D2062" s="107"/>
      <c r="E2062" s="107"/>
      <c r="F2062" s="107"/>
      <c r="G2062" s="107"/>
      <c r="H2062" s="107"/>
      <c r="I2062" s="107"/>
      <c r="J2062" s="107"/>
      <c r="K2062" s="107"/>
      <c r="L2062" s="107"/>
      <c r="M2062" s="107"/>
      <c r="N2062" s="107"/>
      <c r="O2062" s="107"/>
      <c r="P2062"/>
      <c r="Q2062"/>
      <c r="R2062" s="108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7"/>
      <c r="C2063" s="107"/>
      <c r="D2063" s="107"/>
      <c r="E2063" s="107"/>
      <c r="F2063" s="107"/>
      <c r="G2063" s="107"/>
      <c r="H2063" s="107"/>
      <c r="I2063" s="107"/>
      <c r="J2063" s="107"/>
      <c r="K2063" s="107"/>
      <c r="L2063" s="107"/>
      <c r="M2063" s="107"/>
      <c r="N2063" s="107"/>
      <c r="O2063" s="107"/>
      <c r="P2063"/>
      <c r="Q2063"/>
      <c r="R2063" s="108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7"/>
      <c r="C2064" s="107"/>
      <c r="D2064" s="107"/>
      <c r="E2064" s="107"/>
      <c r="F2064" s="107"/>
      <c r="G2064" s="107"/>
      <c r="H2064" s="107"/>
      <c r="I2064" s="107"/>
      <c r="J2064" s="107"/>
      <c r="K2064" s="107"/>
      <c r="L2064" s="107"/>
      <c r="M2064" s="107"/>
      <c r="N2064" s="107"/>
      <c r="O2064" s="107"/>
      <c r="P2064"/>
      <c r="Q2064"/>
      <c r="R2064" s="108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7"/>
      <c r="C2065" s="107"/>
      <c r="D2065" s="107"/>
      <c r="E2065" s="107"/>
      <c r="F2065" s="107"/>
      <c r="G2065" s="107"/>
      <c r="H2065" s="107"/>
      <c r="I2065" s="107"/>
      <c r="J2065" s="107"/>
      <c r="K2065" s="107"/>
      <c r="L2065" s="107"/>
      <c r="M2065" s="107"/>
      <c r="N2065" s="107"/>
      <c r="O2065" s="107"/>
      <c r="P2065"/>
      <c r="Q2065"/>
      <c r="R2065" s="108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7"/>
      <c r="C2066" s="107"/>
      <c r="D2066" s="107"/>
      <c r="E2066" s="107"/>
      <c r="F2066" s="107"/>
      <c r="G2066" s="107"/>
      <c r="H2066" s="107"/>
      <c r="I2066" s="107"/>
      <c r="J2066" s="107"/>
      <c r="K2066" s="107"/>
      <c r="L2066" s="107"/>
      <c r="M2066" s="107"/>
      <c r="N2066" s="107"/>
      <c r="O2066" s="107"/>
      <c r="P2066"/>
      <c r="Q2066"/>
      <c r="R2066" s="108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7"/>
      <c r="C2067" s="107"/>
      <c r="D2067" s="107"/>
      <c r="E2067" s="107"/>
      <c r="F2067" s="107"/>
      <c r="G2067" s="107"/>
      <c r="H2067" s="107"/>
      <c r="I2067" s="107"/>
      <c r="J2067" s="107"/>
      <c r="K2067" s="107"/>
      <c r="L2067" s="107"/>
      <c r="M2067" s="107"/>
      <c r="N2067" s="107"/>
      <c r="O2067" s="107"/>
      <c r="P2067"/>
      <c r="Q2067"/>
      <c r="R2067" s="108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7"/>
      <c r="C2068" s="107"/>
      <c r="D2068" s="107"/>
      <c r="E2068" s="107"/>
      <c r="F2068" s="107"/>
      <c r="G2068" s="107"/>
      <c r="H2068" s="107"/>
      <c r="I2068" s="107"/>
      <c r="J2068" s="107"/>
      <c r="K2068" s="107"/>
      <c r="L2068" s="107"/>
      <c r="M2068" s="107"/>
      <c r="N2068" s="107"/>
      <c r="O2068" s="107"/>
      <c r="P2068"/>
      <c r="Q2068"/>
      <c r="R2068" s="108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7"/>
      <c r="C2069" s="107"/>
      <c r="D2069" s="107"/>
      <c r="E2069" s="107"/>
      <c r="F2069" s="107"/>
      <c r="G2069" s="107"/>
      <c r="H2069" s="107"/>
      <c r="I2069" s="107"/>
      <c r="J2069" s="107"/>
      <c r="K2069" s="107"/>
      <c r="L2069" s="107"/>
      <c r="M2069" s="107"/>
      <c r="N2069" s="107"/>
      <c r="O2069" s="107"/>
      <c r="P2069"/>
      <c r="Q2069"/>
      <c r="R2069" s="108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7"/>
      <c r="C2070" s="107"/>
      <c r="D2070" s="107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  <c r="O2070" s="107"/>
      <c r="P2070"/>
      <c r="Q2070"/>
      <c r="R2070" s="108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7"/>
      <c r="C2071" s="107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/>
      <c r="Q2071"/>
      <c r="R2071" s="108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7"/>
      <c r="C2072" s="107"/>
      <c r="D2072" s="107"/>
      <c r="E2072" s="107"/>
      <c r="F2072" s="107"/>
      <c r="G2072" s="107"/>
      <c r="H2072" s="107"/>
      <c r="I2072" s="107"/>
      <c r="J2072" s="107"/>
      <c r="K2072" s="107"/>
      <c r="L2072" s="107"/>
      <c r="M2072" s="107"/>
      <c r="N2072" s="107"/>
      <c r="O2072" s="107"/>
      <c r="P2072"/>
      <c r="Q2072"/>
      <c r="R2072" s="108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7"/>
      <c r="C2073" s="107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/>
      <c r="Q2073"/>
      <c r="R2073" s="108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7"/>
      <c r="C2074" s="107"/>
      <c r="D2074" s="107"/>
      <c r="E2074" s="107"/>
      <c r="F2074" s="107"/>
      <c r="G2074" s="107"/>
      <c r="H2074" s="107"/>
      <c r="I2074" s="107"/>
      <c r="J2074" s="107"/>
      <c r="K2074" s="107"/>
      <c r="L2074" s="107"/>
      <c r="M2074" s="107"/>
      <c r="N2074" s="107"/>
      <c r="O2074" s="107"/>
      <c r="P2074"/>
      <c r="Q2074"/>
      <c r="R2074" s="108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7"/>
      <c r="C2075" s="107"/>
      <c r="D2075" s="107"/>
      <c r="E2075" s="107"/>
      <c r="F2075" s="107"/>
      <c r="G2075" s="107"/>
      <c r="H2075" s="107"/>
      <c r="I2075" s="107"/>
      <c r="J2075" s="107"/>
      <c r="K2075" s="107"/>
      <c r="L2075" s="107"/>
      <c r="M2075" s="107"/>
      <c r="N2075" s="107"/>
      <c r="O2075" s="107"/>
      <c r="P2075"/>
      <c r="Q2075"/>
      <c r="R2075" s="108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7"/>
      <c r="C2076" s="107"/>
      <c r="D2076" s="107"/>
      <c r="E2076" s="107"/>
      <c r="F2076" s="107"/>
      <c r="G2076" s="107"/>
      <c r="H2076" s="107"/>
      <c r="I2076" s="107"/>
      <c r="J2076" s="107"/>
      <c r="K2076" s="107"/>
      <c r="L2076" s="107"/>
      <c r="M2076" s="107"/>
      <c r="N2076" s="107"/>
      <c r="O2076" s="107"/>
      <c r="P2076"/>
      <c r="Q2076"/>
      <c r="R2076" s="108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/>
      <c r="Q2077"/>
      <c r="R2077" s="108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7"/>
      <c r="C2078" s="107"/>
      <c r="D2078" s="107"/>
      <c r="E2078" s="107"/>
      <c r="F2078" s="107"/>
      <c r="G2078" s="107"/>
      <c r="H2078" s="107"/>
      <c r="I2078" s="107"/>
      <c r="J2078" s="107"/>
      <c r="K2078" s="107"/>
      <c r="L2078" s="107"/>
      <c r="M2078" s="107"/>
      <c r="N2078" s="107"/>
      <c r="O2078" s="107"/>
      <c r="P2078"/>
      <c r="Q2078"/>
      <c r="R2078" s="108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7"/>
      <c r="C2079" s="107"/>
      <c r="D2079" s="107"/>
      <c r="E2079" s="107"/>
      <c r="F2079" s="107"/>
      <c r="G2079" s="107"/>
      <c r="H2079" s="107"/>
      <c r="I2079" s="107"/>
      <c r="J2079" s="107"/>
      <c r="K2079" s="107"/>
      <c r="L2079" s="107"/>
      <c r="M2079" s="107"/>
      <c r="N2079" s="107"/>
      <c r="O2079" s="107"/>
      <c r="P2079"/>
      <c r="Q2079"/>
      <c r="R2079" s="108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7"/>
      <c r="C2080" s="107"/>
      <c r="D2080" s="107"/>
      <c r="E2080" s="107"/>
      <c r="F2080" s="107"/>
      <c r="G2080" s="107"/>
      <c r="H2080" s="107"/>
      <c r="I2080" s="107"/>
      <c r="J2080" s="107"/>
      <c r="K2080" s="107"/>
      <c r="L2080" s="107"/>
      <c r="M2080" s="107"/>
      <c r="N2080" s="107"/>
      <c r="O2080" s="107"/>
      <c r="P2080"/>
      <c r="Q2080"/>
      <c r="R2080" s="108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7"/>
      <c r="C2081" s="107"/>
      <c r="D2081" s="107"/>
      <c r="E2081" s="107"/>
      <c r="F2081" s="107"/>
      <c r="G2081" s="107"/>
      <c r="H2081" s="107"/>
      <c r="I2081" s="107"/>
      <c r="J2081" s="107"/>
      <c r="K2081" s="107"/>
      <c r="L2081" s="107"/>
      <c r="M2081" s="107"/>
      <c r="N2081" s="107"/>
      <c r="O2081" s="107"/>
      <c r="P2081"/>
      <c r="Q2081"/>
      <c r="R2081" s="108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7"/>
      <c r="C2082" s="107"/>
      <c r="D2082" s="107"/>
      <c r="E2082" s="107"/>
      <c r="F2082" s="107"/>
      <c r="G2082" s="107"/>
      <c r="H2082" s="107"/>
      <c r="I2082" s="107"/>
      <c r="J2082" s="107"/>
      <c r="K2082" s="107"/>
      <c r="L2082" s="107"/>
      <c r="M2082" s="107"/>
      <c r="N2082" s="107"/>
      <c r="O2082" s="107"/>
      <c r="P2082"/>
      <c r="Q2082"/>
      <c r="R2082" s="108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7"/>
      <c r="C2083" s="107"/>
      <c r="D2083" s="107"/>
      <c r="E2083" s="107"/>
      <c r="F2083" s="107"/>
      <c r="G2083" s="107"/>
      <c r="H2083" s="107"/>
      <c r="I2083" s="107"/>
      <c r="J2083" s="107"/>
      <c r="K2083" s="107"/>
      <c r="L2083" s="107"/>
      <c r="M2083" s="107"/>
      <c r="N2083" s="107"/>
      <c r="O2083" s="107"/>
      <c r="P2083"/>
      <c r="Q2083"/>
      <c r="R2083" s="108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7"/>
      <c r="C2084" s="107"/>
      <c r="D2084" s="107"/>
      <c r="E2084" s="107"/>
      <c r="F2084" s="107"/>
      <c r="G2084" s="107"/>
      <c r="H2084" s="107"/>
      <c r="I2084" s="107"/>
      <c r="J2084" s="107"/>
      <c r="K2084" s="107"/>
      <c r="L2084" s="107"/>
      <c r="M2084" s="107"/>
      <c r="N2084" s="107"/>
      <c r="O2084" s="107"/>
      <c r="P2084"/>
      <c r="Q2084"/>
      <c r="R2084" s="108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7"/>
      <c r="C2085" s="107"/>
      <c r="D2085" s="107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/>
      <c r="Q2085"/>
      <c r="R2085" s="108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7"/>
      <c r="C2086" s="107"/>
      <c r="D2086" s="107"/>
      <c r="E2086" s="107"/>
      <c r="F2086" s="107"/>
      <c r="G2086" s="107"/>
      <c r="H2086" s="107"/>
      <c r="I2086" s="107"/>
      <c r="J2086" s="107"/>
      <c r="K2086" s="107"/>
      <c r="L2086" s="107"/>
      <c r="M2086" s="107"/>
      <c r="N2086" s="107"/>
      <c r="O2086" s="107"/>
      <c r="P2086"/>
      <c r="Q2086"/>
      <c r="R2086" s="108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7"/>
      <c r="C2087" s="107"/>
      <c r="D2087" s="107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/>
      <c r="Q2087"/>
      <c r="R2087" s="108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7"/>
      <c r="C2088" s="107"/>
      <c r="D2088" s="107"/>
      <c r="E2088" s="107"/>
      <c r="F2088" s="107"/>
      <c r="G2088" s="107"/>
      <c r="H2088" s="107"/>
      <c r="I2088" s="107"/>
      <c r="J2088" s="107"/>
      <c r="K2088" s="107"/>
      <c r="L2088" s="107"/>
      <c r="M2088" s="107"/>
      <c r="N2088" s="107"/>
      <c r="O2088" s="107"/>
      <c r="P2088"/>
      <c r="Q2088"/>
      <c r="R2088" s="108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7"/>
      <c r="C2089" s="107"/>
      <c r="D2089" s="107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/>
      <c r="Q2089"/>
      <c r="R2089" s="108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/>
      <c r="Q2090"/>
      <c r="R2090" s="108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7"/>
      <c r="C2091" s="107"/>
      <c r="D2091" s="107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/>
      <c r="Q2091"/>
      <c r="R2091" s="108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7"/>
      <c r="C2092" s="107"/>
      <c r="D2092" s="107"/>
      <c r="E2092" s="107"/>
      <c r="F2092" s="107"/>
      <c r="G2092" s="107"/>
      <c r="H2092" s="107"/>
      <c r="I2092" s="107"/>
      <c r="J2092" s="107"/>
      <c r="K2092" s="107"/>
      <c r="L2092" s="107"/>
      <c r="M2092" s="107"/>
      <c r="N2092" s="107"/>
      <c r="O2092" s="107"/>
      <c r="P2092"/>
      <c r="Q2092"/>
      <c r="R2092" s="108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7"/>
      <c r="C2093" s="107"/>
      <c r="D2093" s="107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/>
      <c r="Q2093"/>
      <c r="R2093" s="108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7"/>
      <c r="C2094" s="107"/>
      <c r="D2094" s="107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/>
      <c r="Q2094"/>
      <c r="R2094" s="108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7"/>
      <c r="C2095" s="107"/>
      <c r="D2095" s="107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/>
      <c r="Q2095"/>
      <c r="R2095" s="108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7"/>
      <c r="C2096" s="107"/>
      <c r="D2096" s="107"/>
      <c r="E2096" s="107"/>
      <c r="F2096" s="107"/>
      <c r="G2096" s="107"/>
      <c r="H2096" s="107"/>
      <c r="I2096" s="107"/>
      <c r="J2096" s="107"/>
      <c r="K2096" s="107"/>
      <c r="L2096" s="107"/>
      <c r="M2096" s="107"/>
      <c r="N2096" s="107"/>
      <c r="O2096" s="107"/>
      <c r="P2096"/>
      <c r="Q2096"/>
      <c r="R2096" s="108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7"/>
      <c r="C2097" s="107"/>
      <c r="D2097" s="107"/>
      <c r="E2097" s="107"/>
      <c r="F2097" s="107"/>
      <c r="G2097" s="107"/>
      <c r="H2097" s="107"/>
      <c r="I2097" s="107"/>
      <c r="J2097" s="107"/>
      <c r="K2097" s="107"/>
      <c r="L2097" s="107"/>
      <c r="M2097" s="107"/>
      <c r="N2097" s="107"/>
      <c r="O2097" s="107"/>
      <c r="P2097"/>
      <c r="Q2097"/>
      <c r="R2097" s="108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7"/>
      <c r="C2098" s="107"/>
      <c r="D2098" s="107"/>
      <c r="E2098" s="107"/>
      <c r="F2098" s="107"/>
      <c r="G2098" s="107"/>
      <c r="H2098" s="107"/>
      <c r="I2098" s="107"/>
      <c r="J2098" s="107"/>
      <c r="K2098" s="107"/>
      <c r="L2098" s="107"/>
      <c r="M2098" s="107"/>
      <c r="N2098" s="107"/>
      <c r="O2098" s="107"/>
      <c r="P2098"/>
      <c r="Q2098"/>
      <c r="R2098" s="108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7"/>
      <c r="C2099" s="107"/>
      <c r="D2099" s="107"/>
      <c r="E2099" s="107"/>
      <c r="F2099" s="107"/>
      <c r="G2099" s="107"/>
      <c r="H2099" s="107"/>
      <c r="I2099" s="107"/>
      <c r="J2099" s="107"/>
      <c r="K2099" s="107"/>
      <c r="L2099" s="107"/>
      <c r="M2099" s="107"/>
      <c r="N2099" s="107"/>
      <c r="O2099" s="107"/>
      <c r="P2099"/>
      <c r="Q2099"/>
      <c r="R2099" s="108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7"/>
      <c r="C2100" s="107"/>
      <c r="D2100" s="107"/>
      <c r="E2100" s="107"/>
      <c r="F2100" s="107"/>
      <c r="G2100" s="107"/>
      <c r="H2100" s="107"/>
      <c r="I2100" s="107"/>
      <c r="J2100" s="107"/>
      <c r="K2100" s="107"/>
      <c r="L2100" s="107"/>
      <c r="M2100" s="107"/>
      <c r="N2100" s="107"/>
      <c r="O2100" s="107"/>
      <c r="P2100"/>
      <c r="Q2100"/>
      <c r="R2100" s="108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7"/>
      <c r="C2101" s="107"/>
      <c r="D2101" s="107"/>
      <c r="E2101" s="107"/>
      <c r="F2101" s="107"/>
      <c r="G2101" s="107"/>
      <c r="H2101" s="107"/>
      <c r="I2101" s="107"/>
      <c r="J2101" s="107"/>
      <c r="K2101" s="107"/>
      <c r="L2101" s="107"/>
      <c r="M2101" s="107"/>
      <c r="N2101" s="107"/>
      <c r="O2101" s="107"/>
      <c r="P2101"/>
      <c r="Q2101"/>
      <c r="R2101" s="108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7"/>
      <c r="C2102" s="107"/>
      <c r="D2102" s="107"/>
      <c r="E2102" s="107"/>
      <c r="F2102" s="107"/>
      <c r="G2102" s="107"/>
      <c r="H2102" s="107"/>
      <c r="I2102" s="107"/>
      <c r="J2102" s="107"/>
      <c r="K2102" s="107"/>
      <c r="L2102" s="107"/>
      <c r="M2102" s="107"/>
      <c r="N2102" s="107"/>
      <c r="O2102" s="107"/>
      <c r="P2102"/>
      <c r="Q2102"/>
      <c r="R2102" s="108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/>
      <c r="Q2103"/>
      <c r="R2103" s="108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7"/>
      <c r="C2104" s="107"/>
      <c r="D2104" s="107"/>
      <c r="E2104" s="107"/>
      <c r="F2104" s="107"/>
      <c r="G2104" s="107"/>
      <c r="H2104" s="107"/>
      <c r="I2104" s="107"/>
      <c r="J2104" s="107"/>
      <c r="K2104" s="107"/>
      <c r="L2104" s="107"/>
      <c r="M2104" s="107"/>
      <c r="N2104" s="107"/>
      <c r="O2104" s="107"/>
      <c r="P2104"/>
      <c r="Q2104"/>
      <c r="R2104" s="108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7"/>
      <c r="C2105" s="107"/>
      <c r="D2105" s="107"/>
      <c r="E2105" s="107"/>
      <c r="F2105" s="107"/>
      <c r="G2105" s="107"/>
      <c r="H2105" s="107"/>
      <c r="I2105" s="107"/>
      <c r="J2105" s="107"/>
      <c r="K2105" s="107"/>
      <c r="L2105" s="107"/>
      <c r="M2105" s="107"/>
      <c r="N2105" s="107"/>
      <c r="O2105" s="107"/>
      <c r="P2105"/>
      <c r="Q2105"/>
      <c r="R2105" s="108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7"/>
      <c r="C2106" s="107"/>
      <c r="D2106" s="107"/>
      <c r="E2106" s="107"/>
      <c r="F2106" s="107"/>
      <c r="G2106" s="107"/>
      <c r="H2106" s="107"/>
      <c r="I2106" s="107"/>
      <c r="J2106" s="107"/>
      <c r="K2106" s="107"/>
      <c r="L2106" s="107"/>
      <c r="M2106" s="107"/>
      <c r="N2106" s="107"/>
      <c r="O2106" s="107"/>
      <c r="P2106"/>
      <c r="Q2106"/>
      <c r="R2106" s="108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7"/>
      <c r="C2107" s="107"/>
      <c r="D2107" s="107"/>
      <c r="E2107" s="107"/>
      <c r="F2107" s="107"/>
      <c r="G2107" s="107"/>
      <c r="H2107" s="107"/>
      <c r="I2107" s="107"/>
      <c r="J2107" s="107"/>
      <c r="K2107" s="107"/>
      <c r="L2107" s="107"/>
      <c r="M2107" s="107"/>
      <c r="N2107" s="107"/>
      <c r="O2107" s="107"/>
      <c r="P2107"/>
      <c r="Q2107"/>
      <c r="R2107" s="108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7"/>
      <c r="C2108" s="107"/>
      <c r="D2108" s="107"/>
      <c r="E2108" s="107"/>
      <c r="F2108" s="107"/>
      <c r="G2108" s="107"/>
      <c r="H2108" s="107"/>
      <c r="I2108" s="107"/>
      <c r="J2108" s="107"/>
      <c r="K2108" s="107"/>
      <c r="L2108" s="107"/>
      <c r="M2108" s="107"/>
      <c r="N2108" s="107"/>
      <c r="O2108" s="107"/>
      <c r="P2108"/>
      <c r="Q2108"/>
      <c r="R2108" s="108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7"/>
      <c r="C2109" s="107"/>
      <c r="D2109" s="107"/>
      <c r="E2109" s="107"/>
      <c r="F2109" s="107"/>
      <c r="G2109" s="107"/>
      <c r="H2109" s="107"/>
      <c r="I2109" s="107"/>
      <c r="J2109" s="107"/>
      <c r="K2109" s="107"/>
      <c r="L2109" s="107"/>
      <c r="M2109" s="107"/>
      <c r="N2109" s="107"/>
      <c r="O2109" s="107"/>
      <c r="P2109"/>
      <c r="Q2109"/>
      <c r="R2109" s="108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7"/>
      <c r="C2110" s="107"/>
      <c r="D2110" s="107"/>
      <c r="E2110" s="107"/>
      <c r="F2110" s="107"/>
      <c r="G2110" s="107"/>
      <c r="H2110" s="107"/>
      <c r="I2110" s="107"/>
      <c r="J2110" s="107"/>
      <c r="K2110" s="107"/>
      <c r="L2110" s="107"/>
      <c r="M2110" s="107"/>
      <c r="N2110" s="107"/>
      <c r="O2110" s="107"/>
      <c r="P2110"/>
      <c r="Q2110"/>
      <c r="R2110" s="108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7"/>
      <c r="C2111" s="107"/>
      <c r="D2111" s="107"/>
      <c r="E2111" s="107"/>
      <c r="F2111" s="107"/>
      <c r="G2111" s="107"/>
      <c r="H2111" s="107"/>
      <c r="I2111" s="107"/>
      <c r="J2111" s="107"/>
      <c r="K2111" s="107"/>
      <c r="L2111" s="107"/>
      <c r="M2111" s="107"/>
      <c r="N2111" s="107"/>
      <c r="O2111" s="107"/>
      <c r="P2111"/>
      <c r="Q2111"/>
      <c r="R2111" s="108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7"/>
      <c r="C2112" s="107"/>
      <c r="D2112" s="107"/>
      <c r="E2112" s="107"/>
      <c r="F2112" s="107"/>
      <c r="G2112" s="107"/>
      <c r="H2112" s="107"/>
      <c r="I2112" s="107"/>
      <c r="J2112" s="107"/>
      <c r="K2112" s="107"/>
      <c r="L2112" s="107"/>
      <c r="M2112" s="107"/>
      <c r="N2112" s="107"/>
      <c r="O2112" s="107"/>
      <c r="P2112"/>
      <c r="Q2112"/>
      <c r="R2112" s="108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7"/>
      <c r="C2113" s="107"/>
      <c r="D2113" s="107"/>
      <c r="E2113" s="107"/>
      <c r="F2113" s="107"/>
      <c r="G2113" s="107"/>
      <c r="H2113" s="107"/>
      <c r="I2113" s="107"/>
      <c r="J2113" s="107"/>
      <c r="K2113" s="107"/>
      <c r="L2113" s="107"/>
      <c r="M2113" s="107"/>
      <c r="N2113" s="107"/>
      <c r="O2113" s="107"/>
      <c r="P2113"/>
      <c r="Q2113"/>
      <c r="R2113" s="108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7"/>
      <c r="C2114" s="107"/>
      <c r="D2114" s="107"/>
      <c r="E2114" s="107"/>
      <c r="F2114" s="107"/>
      <c r="G2114" s="107"/>
      <c r="H2114" s="107"/>
      <c r="I2114" s="107"/>
      <c r="J2114" s="107"/>
      <c r="K2114" s="107"/>
      <c r="L2114" s="107"/>
      <c r="M2114" s="107"/>
      <c r="N2114" s="107"/>
      <c r="O2114" s="107"/>
      <c r="P2114"/>
      <c r="Q2114"/>
      <c r="R2114" s="108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7"/>
      <c r="C2115" s="107"/>
      <c r="D2115" s="107"/>
      <c r="E2115" s="107"/>
      <c r="F2115" s="107"/>
      <c r="G2115" s="107"/>
      <c r="H2115" s="107"/>
      <c r="I2115" s="107"/>
      <c r="J2115" s="107"/>
      <c r="K2115" s="107"/>
      <c r="L2115" s="107"/>
      <c r="M2115" s="107"/>
      <c r="N2115" s="107"/>
      <c r="O2115" s="107"/>
      <c r="P2115"/>
      <c r="Q2115"/>
      <c r="R2115" s="108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7"/>
      <c r="C2116" s="107"/>
      <c r="D2116" s="107"/>
      <c r="E2116" s="107"/>
      <c r="F2116" s="107"/>
      <c r="G2116" s="107"/>
      <c r="H2116" s="107"/>
      <c r="I2116" s="107"/>
      <c r="J2116" s="107"/>
      <c r="K2116" s="107"/>
      <c r="L2116" s="107"/>
      <c r="M2116" s="107"/>
      <c r="N2116" s="107"/>
      <c r="O2116" s="107"/>
      <c r="P2116"/>
      <c r="Q2116"/>
      <c r="R2116" s="108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7"/>
      <c r="C2117" s="107"/>
      <c r="D2117" s="107"/>
      <c r="E2117" s="107"/>
      <c r="F2117" s="107"/>
      <c r="G2117" s="107"/>
      <c r="H2117" s="107"/>
      <c r="I2117" s="107"/>
      <c r="J2117" s="107"/>
      <c r="K2117" s="107"/>
      <c r="L2117" s="107"/>
      <c r="M2117" s="107"/>
      <c r="N2117" s="107"/>
      <c r="O2117" s="107"/>
      <c r="P2117"/>
      <c r="Q2117"/>
      <c r="R2117" s="108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7"/>
      <c r="C2118" s="107"/>
      <c r="D2118" s="107"/>
      <c r="E2118" s="107"/>
      <c r="F2118" s="107"/>
      <c r="G2118" s="107"/>
      <c r="H2118" s="107"/>
      <c r="I2118" s="107"/>
      <c r="J2118" s="107"/>
      <c r="K2118" s="107"/>
      <c r="L2118" s="107"/>
      <c r="M2118" s="107"/>
      <c r="N2118" s="107"/>
      <c r="O2118" s="107"/>
      <c r="P2118"/>
      <c r="Q2118"/>
      <c r="R2118" s="108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7"/>
      <c r="C2119" s="107"/>
      <c r="D2119" s="107"/>
      <c r="E2119" s="107"/>
      <c r="F2119" s="107"/>
      <c r="G2119" s="107"/>
      <c r="H2119" s="107"/>
      <c r="I2119" s="107"/>
      <c r="J2119" s="107"/>
      <c r="K2119" s="107"/>
      <c r="L2119" s="107"/>
      <c r="M2119" s="107"/>
      <c r="N2119" s="107"/>
      <c r="O2119" s="107"/>
      <c r="P2119"/>
      <c r="Q2119"/>
      <c r="R2119" s="108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7"/>
      <c r="C2120" s="107"/>
      <c r="D2120" s="107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/>
      <c r="Q2120"/>
      <c r="R2120" s="108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7"/>
      <c r="C2121" s="107"/>
      <c r="D2121" s="107"/>
      <c r="E2121" s="107"/>
      <c r="F2121" s="107"/>
      <c r="G2121" s="107"/>
      <c r="H2121" s="107"/>
      <c r="I2121" s="107"/>
      <c r="J2121" s="107"/>
      <c r="K2121" s="107"/>
      <c r="L2121" s="107"/>
      <c r="M2121" s="107"/>
      <c r="N2121" s="107"/>
      <c r="O2121" s="107"/>
      <c r="P2121"/>
      <c r="Q2121"/>
      <c r="R2121" s="108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/>
      <c r="Q2122"/>
      <c r="R2122" s="108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7"/>
      <c r="C2123" s="107"/>
      <c r="D2123" s="107"/>
      <c r="E2123" s="107"/>
      <c r="F2123" s="107"/>
      <c r="G2123" s="107"/>
      <c r="H2123" s="107"/>
      <c r="I2123" s="107"/>
      <c r="J2123" s="107"/>
      <c r="K2123" s="107"/>
      <c r="L2123" s="107"/>
      <c r="M2123" s="107"/>
      <c r="N2123" s="107"/>
      <c r="O2123" s="107"/>
      <c r="P2123"/>
      <c r="Q2123"/>
      <c r="R2123" s="108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7"/>
      <c r="C2124" s="107"/>
      <c r="D2124" s="107"/>
      <c r="E2124" s="107"/>
      <c r="F2124" s="107"/>
      <c r="G2124" s="107"/>
      <c r="H2124" s="107"/>
      <c r="I2124" s="107"/>
      <c r="J2124" s="107"/>
      <c r="K2124" s="107"/>
      <c r="L2124" s="107"/>
      <c r="M2124" s="107"/>
      <c r="N2124" s="107"/>
      <c r="O2124" s="107"/>
      <c r="P2124"/>
      <c r="Q2124"/>
      <c r="R2124" s="108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7"/>
      <c r="C2125" s="107"/>
      <c r="D2125" s="107"/>
      <c r="E2125" s="107"/>
      <c r="F2125" s="107"/>
      <c r="G2125" s="107"/>
      <c r="H2125" s="107"/>
      <c r="I2125" s="107"/>
      <c r="J2125" s="107"/>
      <c r="K2125" s="107"/>
      <c r="L2125" s="107"/>
      <c r="M2125" s="107"/>
      <c r="N2125" s="107"/>
      <c r="O2125" s="107"/>
      <c r="P2125"/>
      <c r="Q2125"/>
      <c r="R2125" s="108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7"/>
      <c r="C2126" s="107"/>
      <c r="D2126" s="107"/>
      <c r="E2126" s="107"/>
      <c r="F2126" s="107"/>
      <c r="G2126" s="107"/>
      <c r="H2126" s="107"/>
      <c r="I2126" s="107"/>
      <c r="J2126" s="107"/>
      <c r="K2126" s="107"/>
      <c r="L2126" s="107"/>
      <c r="M2126" s="107"/>
      <c r="N2126" s="107"/>
      <c r="O2126" s="107"/>
      <c r="P2126"/>
      <c r="Q2126"/>
      <c r="R2126" s="108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7"/>
      <c r="C2127" s="107"/>
      <c r="D2127" s="107"/>
      <c r="E2127" s="107"/>
      <c r="F2127" s="107"/>
      <c r="G2127" s="107"/>
      <c r="H2127" s="107"/>
      <c r="I2127" s="107"/>
      <c r="J2127" s="107"/>
      <c r="K2127" s="107"/>
      <c r="L2127" s="107"/>
      <c r="M2127" s="107"/>
      <c r="N2127" s="107"/>
      <c r="O2127" s="107"/>
      <c r="P2127"/>
      <c r="Q2127"/>
      <c r="R2127" s="108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7"/>
      <c r="C2128" s="107"/>
      <c r="D2128" s="107"/>
      <c r="E2128" s="107"/>
      <c r="F2128" s="107"/>
      <c r="G2128" s="107"/>
      <c r="H2128" s="107"/>
      <c r="I2128" s="107"/>
      <c r="J2128" s="107"/>
      <c r="K2128" s="107"/>
      <c r="L2128" s="107"/>
      <c r="M2128" s="107"/>
      <c r="N2128" s="107"/>
      <c r="O2128" s="107"/>
      <c r="P2128"/>
      <c r="Q2128"/>
      <c r="R2128" s="108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/>
      <c r="Q2129"/>
      <c r="R2129" s="108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7"/>
      <c r="C2130" s="107"/>
      <c r="D2130" s="107"/>
      <c r="E2130" s="107"/>
      <c r="F2130" s="107"/>
      <c r="G2130" s="107"/>
      <c r="H2130" s="107"/>
      <c r="I2130" s="107"/>
      <c r="J2130" s="107"/>
      <c r="K2130" s="107"/>
      <c r="L2130" s="107"/>
      <c r="M2130" s="107"/>
      <c r="N2130" s="107"/>
      <c r="O2130" s="107"/>
      <c r="P2130"/>
      <c r="Q2130"/>
      <c r="R2130" s="108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7"/>
      <c r="C2131" s="107"/>
      <c r="D2131" s="107"/>
      <c r="E2131" s="107"/>
      <c r="F2131" s="107"/>
      <c r="G2131" s="107"/>
      <c r="H2131" s="107"/>
      <c r="I2131" s="107"/>
      <c r="J2131" s="107"/>
      <c r="K2131" s="107"/>
      <c r="L2131" s="107"/>
      <c r="M2131" s="107"/>
      <c r="N2131" s="107"/>
      <c r="O2131" s="107"/>
      <c r="P2131"/>
      <c r="Q2131"/>
      <c r="R2131" s="108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7"/>
      <c r="C2132" s="107"/>
      <c r="D2132" s="107"/>
      <c r="E2132" s="107"/>
      <c r="F2132" s="107"/>
      <c r="G2132" s="107"/>
      <c r="H2132" s="107"/>
      <c r="I2132" s="107"/>
      <c r="J2132" s="107"/>
      <c r="K2132" s="107"/>
      <c r="L2132" s="107"/>
      <c r="M2132" s="107"/>
      <c r="N2132" s="107"/>
      <c r="O2132" s="107"/>
      <c r="P2132"/>
      <c r="Q2132"/>
      <c r="R2132" s="108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7"/>
      <c r="C2133" s="107"/>
      <c r="D2133" s="107"/>
      <c r="E2133" s="107"/>
      <c r="F2133" s="107"/>
      <c r="G2133" s="107"/>
      <c r="H2133" s="107"/>
      <c r="I2133" s="107"/>
      <c r="J2133" s="107"/>
      <c r="K2133" s="107"/>
      <c r="L2133" s="107"/>
      <c r="M2133" s="107"/>
      <c r="N2133" s="107"/>
      <c r="O2133" s="107"/>
      <c r="P2133"/>
      <c r="Q2133"/>
      <c r="R2133" s="108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7"/>
      <c r="C2134" s="107"/>
      <c r="D2134" s="107"/>
      <c r="E2134" s="107"/>
      <c r="F2134" s="107"/>
      <c r="G2134" s="107"/>
      <c r="H2134" s="107"/>
      <c r="I2134" s="107"/>
      <c r="J2134" s="107"/>
      <c r="K2134" s="107"/>
      <c r="L2134" s="107"/>
      <c r="M2134" s="107"/>
      <c r="N2134" s="107"/>
      <c r="O2134" s="107"/>
      <c r="P2134"/>
      <c r="Q2134"/>
      <c r="R2134" s="108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/>
      <c r="Q2135"/>
      <c r="R2135" s="108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7"/>
      <c r="C2136" s="107"/>
      <c r="D2136" s="107"/>
      <c r="E2136" s="107"/>
      <c r="F2136" s="107"/>
      <c r="G2136" s="107"/>
      <c r="H2136" s="107"/>
      <c r="I2136" s="107"/>
      <c r="J2136" s="107"/>
      <c r="K2136" s="107"/>
      <c r="L2136" s="107"/>
      <c r="M2136" s="107"/>
      <c r="N2136" s="107"/>
      <c r="O2136" s="107"/>
      <c r="P2136"/>
      <c r="Q2136"/>
      <c r="R2136" s="108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7"/>
      <c r="C2137" s="107"/>
      <c r="D2137" s="107"/>
      <c r="E2137" s="107"/>
      <c r="F2137" s="107"/>
      <c r="G2137" s="107"/>
      <c r="H2137" s="107"/>
      <c r="I2137" s="107"/>
      <c r="J2137" s="107"/>
      <c r="K2137" s="107"/>
      <c r="L2137" s="107"/>
      <c r="M2137" s="107"/>
      <c r="N2137" s="107"/>
      <c r="O2137" s="107"/>
      <c r="P2137"/>
      <c r="Q2137"/>
      <c r="R2137" s="108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7"/>
      <c r="C2138" s="107"/>
      <c r="D2138" s="107"/>
      <c r="E2138" s="107"/>
      <c r="F2138" s="107"/>
      <c r="G2138" s="107"/>
      <c r="H2138" s="107"/>
      <c r="I2138" s="107"/>
      <c r="J2138" s="107"/>
      <c r="K2138" s="107"/>
      <c r="L2138" s="107"/>
      <c r="M2138" s="107"/>
      <c r="N2138" s="107"/>
      <c r="O2138" s="107"/>
      <c r="P2138"/>
      <c r="Q2138"/>
      <c r="R2138" s="108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7"/>
      <c r="C2139" s="107"/>
      <c r="D2139" s="107"/>
      <c r="E2139" s="107"/>
      <c r="F2139" s="107"/>
      <c r="G2139" s="107"/>
      <c r="H2139" s="107"/>
      <c r="I2139" s="107"/>
      <c r="J2139" s="107"/>
      <c r="K2139" s="107"/>
      <c r="L2139" s="107"/>
      <c r="M2139" s="107"/>
      <c r="N2139" s="107"/>
      <c r="O2139" s="107"/>
      <c r="P2139"/>
      <c r="Q2139"/>
      <c r="R2139" s="108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/>
      <c r="Q2140"/>
      <c r="R2140" s="108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7"/>
      <c r="C2141" s="107"/>
      <c r="D2141" s="107"/>
      <c r="E2141" s="107"/>
      <c r="F2141" s="107"/>
      <c r="G2141" s="107"/>
      <c r="H2141" s="107"/>
      <c r="I2141" s="107"/>
      <c r="J2141" s="107"/>
      <c r="K2141" s="107"/>
      <c r="L2141" s="107"/>
      <c r="M2141" s="107"/>
      <c r="N2141" s="107"/>
      <c r="O2141" s="107"/>
      <c r="P2141"/>
      <c r="Q2141"/>
      <c r="R2141" s="108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7"/>
      <c r="C2142" s="107"/>
      <c r="D2142" s="107"/>
      <c r="E2142" s="107"/>
      <c r="F2142" s="107"/>
      <c r="G2142" s="107"/>
      <c r="H2142" s="107"/>
      <c r="I2142" s="107"/>
      <c r="J2142" s="107"/>
      <c r="K2142" s="107"/>
      <c r="L2142" s="107"/>
      <c r="M2142" s="107"/>
      <c r="N2142" s="107"/>
      <c r="O2142" s="107"/>
      <c r="P2142"/>
      <c r="Q2142"/>
      <c r="R2142" s="108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7"/>
      <c r="C2143" s="107"/>
      <c r="D2143" s="107"/>
      <c r="E2143" s="107"/>
      <c r="F2143" s="107"/>
      <c r="G2143" s="107"/>
      <c r="H2143" s="107"/>
      <c r="I2143" s="107"/>
      <c r="J2143" s="107"/>
      <c r="K2143" s="107"/>
      <c r="L2143" s="107"/>
      <c r="M2143" s="107"/>
      <c r="N2143" s="107"/>
      <c r="O2143" s="107"/>
      <c r="P2143"/>
      <c r="Q2143"/>
      <c r="R2143" s="108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7"/>
      <c r="C2144" s="107"/>
      <c r="D2144" s="107"/>
      <c r="E2144" s="107"/>
      <c r="F2144" s="107"/>
      <c r="G2144" s="107"/>
      <c r="H2144" s="107"/>
      <c r="I2144" s="107"/>
      <c r="J2144" s="107"/>
      <c r="K2144" s="107"/>
      <c r="L2144" s="107"/>
      <c r="M2144" s="107"/>
      <c r="N2144" s="107"/>
      <c r="O2144" s="107"/>
      <c r="P2144"/>
      <c r="Q2144"/>
      <c r="R2144" s="108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7"/>
      <c r="C2145" s="107"/>
      <c r="D2145" s="107"/>
      <c r="E2145" s="107"/>
      <c r="F2145" s="107"/>
      <c r="G2145" s="107"/>
      <c r="H2145" s="107"/>
      <c r="I2145" s="107"/>
      <c r="J2145" s="107"/>
      <c r="K2145" s="107"/>
      <c r="L2145" s="107"/>
      <c r="M2145" s="107"/>
      <c r="N2145" s="107"/>
      <c r="O2145" s="107"/>
      <c r="P2145"/>
      <c r="Q2145"/>
      <c r="R2145" s="108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7"/>
      <c r="C2146" s="107"/>
      <c r="D2146" s="107"/>
      <c r="E2146" s="107"/>
      <c r="F2146" s="107"/>
      <c r="G2146" s="107"/>
      <c r="H2146" s="107"/>
      <c r="I2146" s="107"/>
      <c r="J2146" s="107"/>
      <c r="K2146" s="107"/>
      <c r="L2146" s="107"/>
      <c r="M2146" s="107"/>
      <c r="N2146" s="107"/>
      <c r="O2146" s="107"/>
      <c r="P2146"/>
      <c r="Q2146"/>
      <c r="R2146" s="108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7"/>
      <c r="C2147" s="107"/>
      <c r="D2147" s="107"/>
      <c r="E2147" s="107"/>
      <c r="F2147" s="107"/>
      <c r="G2147" s="107"/>
      <c r="H2147" s="107"/>
      <c r="I2147" s="107"/>
      <c r="J2147" s="107"/>
      <c r="K2147" s="107"/>
      <c r="L2147" s="107"/>
      <c r="M2147" s="107"/>
      <c r="N2147" s="107"/>
      <c r="O2147" s="107"/>
      <c r="P2147"/>
      <c r="Q2147"/>
      <c r="R2147" s="108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/>
      <c r="Q2148"/>
      <c r="R2148" s="108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7"/>
      <c r="C2149" s="107"/>
      <c r="D2149" s="107"/>
      <c r="E2149" s="107"/>
      <c r="F2149" s="107"/>
      <c r="G2149" s="107"/>
      <c r="H2149" s="107"/>
      <c r="I2149" s="107"/>
      <c r="J2149" s="107"/>
      <c r="K2149" s="107"/>
      <c r="L2149" s="107"/>
      <c r="M2149" s="107"/>
      <c r="N2149" s="107"/>
      <c r="O2149" s="107"/>
      <c r="P2149"/>
      <c r="Q2149"/>
      <c r="R2149" s="108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7"/>
      <c r="C2150" s="107"/>
      <c r="D2150" s="107"/>
      <c r="E2150" s="107"/>
      <c r="F2150" s="107"/>
      <c r="G2150" s="107"/>
      <c r="H2150" s="107"/>
      <c r="I2150" s="107"/>
      <c r="J2150" s="107"/>
      <c r="K2150" s="107"/>
      <c r="L2150" s="107"/>
      <c r="M2150" s="107"/>
      <c r="N2150" s="107"/>
      <c r="O2150" s="107"/>
      <c r="P2150"/>
      <c r="Q2150"/>
      <c r="R2150" s="108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7"/>
      <c r="C2151" s="107"/>
      <c r="D2151" s="107"/>
      <c r="E2151" s="107"/>
      <c r="F2151" s="107"/>
      <c r="G2151" s="107"/>
      <c r="H2151" s="107"/>
      <c r="I2151" s="107"/>
      <c r="J2151" s="107"/>
      <c r="K2151" s="107"/>
      <c r="L2151" s="107"/>
      <c r="M2151" s="107"/>
      <c r="N2151" s="107"/>
      <c r="O2151" s="107"/>
      <c r="P2151"/>
      <c r="Q2151"/>
      <c r="R2151" s="108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7"/>
      <c r="C2152" s="107"/>
      <c r="D2152" s="107"/>
      <c r="E2152" s="107"/>
      <c r="F2152" s="107"/>
      <c r="G2152" s="107"/>
      <c r="H2152" s="107"/>
      <c r="I2152" s="107"/>
      <c r="J2152" s="107"/>
      <c r="K2152" s="107"/>
      <c r="L2152" s="107"/>
      <c r="M2152" s="107"/>
      <c r="N2152" s="107"/>
      <c r="O2152" s="107"/>
      <c r="P2152"/>
      <c r="Q2152"/>
      <c r="R2152" s="108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7"/>
      <c r="C2153" s="107"/>
      <c r="D2153" s="107"/>
      <c r="E2153" s="107"/>
      <c r="F2153" s="107"/>
      <c r="G2153" s="107"/>
      <c r="H2153" s="107"/>
      <c r="I2153" s="107"/>
      <c r="J2153" s="107"/>
      <c r="K2153" s="107"/>
      <c r="L2153" s="107"/>
      <c r="M2153" s="107"/>
      <c r="N2153" s="107"/>
      <c r="O2153" s="107"/>
      <c r="P2153"/>
      <c r="Q2153"/>
      <c r="R2153" s="108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7"/>
      <c r="C2154" s="107"/>
      <c r="D2154" s="107"/>
      <c r="E2154" s="107"/>
      <c r="F2154" s="107"/>
      <c r="G2154" s="107"/>
      <c r="H2154" s="107"/>
      <c r="I2154" s="107"/>
      <c r="J2154" s="107"/>
      <c r="K2154" s="107"/>
      <c r="L2154" s="107"/>
      <c r="M2154" s="107"/>
      <c r="N2154" s="107"/>
      <c r="O2154" s="107"/>
      <c r="P2154"/>
      <c r="Q2154"/>
      <c r="R2154" s="108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7"/>
      <c r="C2155" s="107"/>
      <c r="D2155" s="107"/>
      <c r="E2155" s="107"/>
      <c r="F2155" s="107"/>
      <c r="G2155" s="107"/>
      <c r="H2155" s="107"/>
      <c r="I2155" s="107"/>
      <c r="J2155" s="107"/>
      <c r="K2155" s="107"/>
      <c r="L2155" s="107"/>
      <c r="M2155" s="107"/>
      <c r="N2155" s="107"/>
      <c r="O2155" s="107"/>
      <c r="P2155"/>
      <c r="Q2155"/>
      <c r="R2155" s="108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7"/>
      <c r="C2156" s="107"/>
      <c r="D2156" s="107"/>
      <c r="E2156" s="107"/>
      <c r="F2156" s="107"/>
      <c r="G2156" s="107"/>
      <c r="H2156" s="107"/>
      <c r="I2156" s="107"/>
      <c r="J2156" s="107"/>
      <c r="K2156" s="107"/>
      <c r="L2156" s="107"/>
      <c r="M2156" s="107"/>
      <c r="N2156" s="107"/>
      <c r="O2156" s="107"/>
      <c r="P2156"/>
      <c r="Q2156"/>
      <c r="R2156" s="108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7"/>
      <c r="C2157" s="107"/>
      <c r="D2157" s="107"/>
      <c r="E2157" s="107"/>
      <c r="F2157" s="107"/>
      <c r="G2157" s="107"/>
      <c r="H2157" s="107"/>
      <c r="I2157" s="107"/>
      <c r="J2157" s="107"/>
      <c r="K2157" s="107"/>
      <c r="L2157" s="107"/>
      <c r="M2157" s="107"/>
      <c r="N2157" s="107"/>
      <c r="O2157" s="107"/>
      <c r="P2157"/>
      <c r="Q2157"/>
      <c r="R2157" s="108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7"/>
      <c r="C2158" s="107"/>
      <c r="D2158" s="107"/>
      <c r="E2158" s="107"/>
      <c r="F2158" s="107"/>
      <c r="G2158" s="107"/>
      <c r="H2158" s="107"/>
      <c r="I2158" s="107"/>
      <c r="J2158" s="107"/>
      <c r="K2158" s="107"/>
      <c r="L2158" s="107"/>
      <c r="M2158" s="107"/>
      <c r="N2158" s="107"/>
      <c r="O2158" s="107"/>
      <c r="P2158"/>
      <c r="Q2158"/>
      <c r="R2158" s="108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7"/>
      <c r="C2159" s="107"/>
      <c r="D2159" s="107"/>
      <c r="E2159" s="107"/>
      <c r="F2159" s="107"/>
      <c r="G2159" s="107"/>
      <c r="H2159" s="107"/>
      <c r="I2159" s="107"/>
      <c r="J2159" s="107"/>
      <c r="K2159" s="107"/>
      <c r="L2159" s="107"/>
      <c r="M2159" s="107"/>
      <c r="N2159" s="107"/>
      <c r="O2159" s="107"/>
      <c r="P2159"/>
      <c r="Q2159"/>
      <c r="R2159" s="108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7"/>
      <c r="C2160" s="107"/>
      <c r="D2160" s="107"/>
      <c r="E2160" s="107"/>
      <c r="F2160" s="107"/>
      <c r="G2160" s="107"/>
      <c r="H2160" s="107"/>
      <c r="I2160" s="107"/>
      <c r="J2160" s="107"/>
      <c r="K2160" s="107"/>
      <c r="L2160" s="107"/>
      <c r="M2160" s="107"/>
      <c r="N2160" s="107"/>
      <c r="O2160" s="107"/>
      <c r="P2160"/>
      <c r="Q2160"/>
      <c r="R2160" s="108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7"/>
      <c r="C2161" s="107"/>
      <c r="D2161" s="107"/>
      <c r="E2161" s="107"/>
      <c r="F2161" s="107"/>
      <c r="G2161" s="107"/>
      <c r="H2161" s="107"/>
      <c r="I2161" s="107"/>
      <c r="J2161" s="107"/>
      <c r="K2161" s="107"/>
      <c r="L2161" s="107"/>
      <c r="M2161" s="107"/>
      <c r="N2161" s="107"/>
      <c r="O2161" s="107"/>
      <c r="P2161"/>
      <c r="Q2161"/>
      <c r="R2161" s="108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7"/>
      <c r="C2162" s="107"/>
      <c r="D2162" s="107"/>
      <c r="E2162" s="107"/>
      <c r="F2162" s="107"/>
      <c r="G2162" s="107"/>
      <c r="H2162" s="107"/>
      <c r="I2162" s="107"/>
      <c r="J2162" s="107"/>
      <c r="K2162" s="107"/>
      <c r="L2162" s="107"/>
      <c r="M2162" s="107"/>
      <c r="N2162" s="107"/>
      <c r="O2162" s="107"/>
      <c r="P2162"/>
      <c r="Q2162"/>
      <c r="R2162" s="108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7"/>
      <c r="C2163" s="107"/>
      <c r="D2163" s="107"/>
      <c r="E2163" s="107"/>
      <c r="F2163" s="107"/>
      <c r="G2163" s="107"/>
      <c r="H2163" s="107"/>
      <c r="I2163" s="107"/>
      <c r="J2163" s="107"/>
      <c r="K2163" s="107"/>
      <c r="L2163" s="107"/>
      <c r="M2163" s="107"/>
      <c r="N2163" s="107"/>
      <c r="O2163" s="107"/>
      <c r="P2163"/>
      <c r="Q2163"/>
      <c r="R2163" s="108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7"/>
      <c r="C2164" s="107"/>
      <c r="D2164" s="107"/>
      <c r="E2164" s="107"/>
      <c r="F2164" s="107"/>
      <c r="G2164" s="107"/>
      <c r="H2164" s="107"/>
      <c r="I2164" s="107"/>
      <c r="J2164" s="107"/>
      <c r="K2164" s="107"/>
      <c r="L2164" s="107"/>
      <c r="M2164" s="107"/>
      <c r="N2164" s="107"/>
      <c r="O2164" s="107"/>
      <c r="P2164"/>
      <c r="Q2164"/>
      <c r="R2164" s="108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7"/>
      <c r="C2165" s="107"/>
      <c r="D2165" s="107"/>
      <c r="E2165" s="107"/>
      <c r="F2165" s="107"/>
      <c r="G2165" s="107"/>
      <c r="H2165" s="107"/>
      <c r="I2165" s="107"/>
      <c r="J2165" s="107"/>
      <c r="K2165" s="107"/>
      <c r="L2165" s="107"/>
      <c r="M2165" s="107"/>
      <c r="N2165" s="107"/>
      <c r="O2165" s="107"/>
      <c r="P2165"/>
      <c r="Q2165"/>
      <c r="R2165" s="108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7"/>
      <c r="C2166" s="107"/>
      <c r="D2166" s="107"/>
      <c r="E2166" s="107"/>
      <c r="F2166" s="107"/>
      <c r="G2166" s="107"/>
      <c r="H2166" s="107"/>
      <c r="I2166" s="107"/>
      <c r="J2166" s="107"/>
      <c r="K2166" s="107"/>
      <c r="L2166" s="107"/>
      <c r="M2166" s="107"/>
      <c r="N2166" s="107"/>
      <c r="O2166" s="107"/>
      <c r="P2166"/>
      <c r="Q2166"/>
      <c r="R2166" s="108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/>
      <c r="Q2167"/>
      <c r="R2167" s="108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7"/>
      <c r="C2168" s="107"/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/>
      <c r="Q2168"/>
      <c r="R2168" s="108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7"/>
      <c r="C2169" s="107"/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/>
      <c r="Q2169"/>
      <c r="R2169" s="108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7"/>
      <c r="C2170" s="107"/>
      <c r="D2170" s="107"/>
      <c r="E2170" s="107"/>
      <c r="F2170" s="107"/>
      <c r="G2170" s="107"/>
      <c r="H2170" s="107"/>
      <c r="I2170" s="107"/>
      <c r="J2170" s="107"/>
      <c r="K2170" s="107"/>
      <c r="L2170" s="107"/>
      <c r="M2170" s="107"/>
      <c r="N2170" s="107"/>
      <c r="O2170" s="107"/>
      <c r="P2170"/>
      <c r="Q2170"/>
      <c r="R2170" s="108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7"/>
      <c r="C2171" s="107"/>
      <c r="D2171" s="107"/>
      <c r="E2171" s="107"/>
      <c r="F2171" s="107"/>
      <c r="G2171" s="107"/>
      <c r="H2171" s="107"/>
      <c r="I2171" s="107"/>
      <c r="J2171" s="107"/>
      <c r="K2171" s="107"/>
      <c r="L2171" s="107"/>
      <c r="M2171" s="107"/>
      <c r="N2171" s="107"/>
      <c r="O2171" s="107"/>
      <c r="P2171"/>
      <c r="Q2171"/>
      <c r="R2171" s="108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7"/>
      <c r="C2172" s="107"/>
      <c r="D2172" s="107"/>
      <c r="E2172" s="107"/>
      <c r="F2172" s="107"/>
      <c r="G2172" s="107"/>
      <c r="H2172" s="107"/>
      <c r="I2172" s="107"/>
      <c r="J2172" s="107"/>
      <c r="K2172" s="107"/>
      <c r="L2172" s="107"/>
      <c r="M2172" s="107"/>
      <c r="N2172" s="107"/>
      <c r="O2172" s="107"/>
      <c r="P2172"/>
      <c r="Q2172"/>
      <c r="R2172" s="108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7"/>
      <c r="C2173" s="107"/>
      <c r="D2173" s="107"/>
      <c r="E2173" s="107"/>
      <c r="F2173" s="107"/>
      <c r="G2173" s="107"/>
      <c r="H2173" s="107"/>
      <c r="I2173" s="107"/>
      <c r="J2173" s="107"/>
      <c r="K2173" s="107"/>
      <c r="L2173" s="107"/>
      <c r="M2173" s="107"/>
      <c r="N2173" s="107"/>
      <c r="O2173" s="107"/>
      <c r="P2173"/>
      <c r="Q2173"/>
      <c r="R2173" s="108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7"/>
      <c r="C2174" s="107"/>
      <c r="D2174" s="107"/>
      <c r="E2174" s="107"/>
      <c r="F2174" s="107"/>
      <c r="G2174" s="107"/>
      <c r="H2174" s="107"/>
      <c r="I2174" s="107"/>
      <c r="J2174" s="107"/>
      <c r="K2174" s="107"/>
      <c r="L2174" s="107"/>
      <c r="M2174" s="107"/>
      <c r="N2174" s="107"/>
      <c r="O2174" s="107"/>
      <c r="P2174"/>
      <c r="Q2174"/>
      <c r="R2174" s="108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7"/>
      <c r="C2175" s="107"/>
      <c r="D2175" s="107"/>
      <c r="E2175" s="107"/>
      <c r="F2175" s="107"/>
      <c r="G2175" s="107"/>
      <c r="H2175" s="107"/>
      <c r="I2175" s="107"/>
      <c r="J2175" s="107"/>
      <c r="K2175" s="107"/>
      <c r="L2175" s="107"/>
      <c r="M2175" s="107"/>
      <c r="N2175" s="107"/>
      <c r="O2175" s="107"/>
      <c r="P2175"/>
      <c r="Q2175"/>
      <c r="R2175" s="108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7"/>
      <c r="C2176" s="107"/>
      <c r="D2176" s="107"/>
      <c r="E2176" s="107"/>
      <c r="F2176" s="107"/>
      <c r="G2176" s="107"/>
      <c r="H2176" s="107"/>
      <c r="I2176" s="107"/>
      <c r="J2176" s="107"/>
      <c r="K2176" s="107"/>
      <c r="L2176" s="107"/>
      <c r="M2176" s="107"/>
      <c r="N2176" s="107"/>
      <c r="O2176" s="107"/>
      <c r="P2176"/>
      <c r="Q2176"/>
      <c r="R2176" s="108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7"/>
      <c r="C2177" s="107"/>
      <c r="D2177" s="107"/>
      <c r="E2177" s="107"/>
      <c r="F2177" s="107"/>
      <c r="G2177" s="107"/>
      <c r="H2177" s="107"/>
      <c r="I2177" s="107"/>
      <c r="J2177" s="107"/>
      <c r="K2177" s="107"/>
      <c r="L2177" s="107"/>
      <c r="M2177" s="107"/>
      <c r="N2177" s="107"/>
      <c r="O2177" s="107"/>
      <c r="P2177"/>
      <c r="Q2177"/>
      <c r="R2177" s="108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7"/>
      <c r="C2178" s="107"/>
      <c r="D2178" s="107"/>
      <c r="E2178" s="107"/>
      <c r="F2178" s="107"/>
      <c r="G2178" s="107"/>
      <c r="H2178" s="107"/>
      <c r="I2178" s="107"/>
      <c r="J2178" s="107"/>
      <c r="K2178" s="107"/>
      <c r="L2178" s="107"/>
      <c r="M2178" s="107"/>
      <c r="N2178" s="107"/>
      <c r="O2178" s="107"/>
      <c r="P2178"/>
      <c r="Q2178"/>
      <c r="R2178" s="108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7"/>
      <c r="C2179" s="107"/>
      <c r="D2179" s="107"/>
      <c r="E2179" s="107"/>
      <c r="F2179" s="107"/>
      <c r="G2179" s="107"/>
      <c r="H2179" s="107"/>
      <c r="I2179" s="107"/>
      <c r="J2179" s="107"/>
      <c r="K2179" s="107"/>
      <c r="L2179" s="107"/>
      <c r="M2179" s="107"/>
      <c r="N2179" s="107"/>
      <c r="O2179" s="107"/>
      <c r="P2179"/>
      <c r="Q2179"/>
      <c r="R2179" s="108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/>
      <c r="Q2180"/>
      <c r="R2180" s="108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7"/>
      <c r="C2181" s="107"/>
      <c r="D2181" s="107"/>
      <c r="E2181" s="107"/>
      <c r="F2181" s="107"/>
      <c r="G2181" s="107"/>
      <c r="H2181" s="107"/>
      <c r="I2181" s="107"/>
      <c r="J2181" s="107"/>
      <c r="K2181" s="107"/>
      <c r="L2181" s="107"/>
      <c r="M2181" s="107"/>
      <c r="N2181" s="107"/>
      <c r="O2181" s="107"/>
      <c r="P2181"/>
      <c r="Q2181"/>
      <c r="R2181" s="108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7"/>
      <c r="C2182" s="107"/>
      <c r="D2182" s="107"/>
      <c r="E2182" s="107"/>
      <c r="F2182" s="107"/>
      <c r="G2182" s="107"/>
      <c r="H2182" s="107"/>
      <c r="I2182" s="107"/>
      <c r="J2182" s="107"/>
      <c r="K2182" s="107"/>
      <c r="L2182" s="107"/>
      <c r="M2182" s="107"/>
      <c r="N2182" s="107"/>
      <c r="O2182" s="107"/>
      <c r="P2182"/>
      <c r="Q2182"/>
      <c r="R2182" s="108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7"/>
      <c r="C2183" s="107"/>
      <c r="D2183" s="107"/>
      <c r="E2183" s="107"/>
      <c r="F2183" s="107"/>
      <c r="G2183" s="107"/>
      <c r="H2183" s="107"/>
      <c r="I2183" s="107"/>
      <c r="J2183" s="107"/>
      <c r="K2183" s="107"/>
      <c r="L2183" s="107"/>
      <c r="M2183" s="107"/>
      <c r="N2183" s="107"/>
      <c r="O2183" s="107"/>
      <c r="P2183"/>
      <c r="Q2183"/>
      <c r="R2183" s="108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7"/>
      <c r="C2184" s="107"/>
      <c r="D2184" s="107"/>
      <c r="E2184" s="107"/>
      <c r="F2184" s="107"/>
      <c r="G2184" s="107"/>
      <c r="H2184" s="107"/>
      <c r="I2184" s="107"/>
      <c r="J2184" s="107"/>
      <c r="K2184" s="107"/>
      <c r="L2184" s="107"/>
      <c r="M2184" s="107"/>
      <c r="N2184" s="107"/>
      <c r="O2184" s="107"/>
      <c r="P2184"/>
      <c r="Q2184"/>
      <c r="R2184" s="108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7"/>
      <c r="C2185" s="107"/>
      <c r="D2185" s="107"/>
      <c r="E2185" s="107"/>
      <c r="F2185" s="107"/>
      <c r="G2185" s="107"/>
      <c r="H2185" s="107"/>
      <c r="I2185" s="107"/>
      <c r="J2185" s="107"/>
      <c r="K2185" s="107"/>
      <c r="L2185" s="107"/>
      <c r="M2185" s="107"/>
      <c r="N2185" s="107"/>
      <c r="O2185" s="107"/>
      <c r="P2185"/>
      <c r="Q2185"/>
      <c r="R2185" s="108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7"/>
      <c r="C2186" s="107"/>
      <c r="D2186" s="107"/>
      <c r="E2186" s="107"/>
      <c r="F2186" s="107"/>
      <c r="G2186" s="107"/>
      <c r="H2186" s="107"/>
      <c r="I2186" s="107"/>
      <c r="J2186" s="107"/>
      <c r="K2186" s="107"/>
      <c r="L2186" s="107"/>
      <c r="M2186" s="107"/>
      <c r="N2186" s="107"/>
      <c r="O2186" s="107"/>
      <c r="P2186"/>
      <c r="Q2186"/>
      <c r="R2186" s="108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7"/>
      <c r="C2187" s="107"/>
      <c r="D2187" s="107"/>
      <c r="E2187" s="107"/>
      <c r="F2187" s="107"/>
      <c r="G2187" s="107"/>
      <c r="H2187" s="107"/>
      <c r="I2187" s="107"/>
      <c r="J2187" s="107"/>
      <c r="K2187" s="107"/>
      <c r="L2187" s="107"/>
      <c r="M2187" s="107"/>
      <c r="N2187" s="107"/>
      <c r="O2187" s="107"/>
      <c r="P2187"/>
      <c r="Q2187"/>
      <c r="R2187" s="108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7"/>
      <c r="C2188" s="107"/>
      <c r="D2188" s="107"/>
      <c r="E2188" s="107"/>
      <c r="F2188" s="107"/>
      <c r="G2188" s="107"/>
      <c r="H2188" s="107"/>
      <c r="I2188" s="107"/>
      <c r="J2188" s="107"/>
      <c r="K2188" s="107"/>
      <c r="L2188" s="107"/>
      <c r="M2188" s="107"/>
      <c r="N2188" s="107"/>
      <c r="O2188" s="107"/>
      <c r="P2188"/>
      <c r="Q2188"/>
      <c r="R2188" s="108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7"/>
      <c r="C2189" s="107"/>
      <c r="D2189" s="107"/>
      <c r="E2189" s="107"/>
      <c r="F2189" s="107"/>
      <c r="G2189" s="107"/>
      <c r="H2189" s="107"/>
      <c r="I2189" s="107"/>
      <c r="J2189" s="107"/>
      <c r="K2189" s="107"/>
      <c r="L2189" s="107"/>
      <c r="M2189" s="107"/>
      <c r="N2189" s="107"/>
      <c r="O2189" s="107"/>
      <c r="P2189"/>
      <c r="Q2189"/>
      <c r="R2189" s="108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7"/>
      <c r="C2190" s="107"/>
      <c r="D2190" s="107"/>
      <c r="E2190" s="107"/>
      <c r="F2190" s="107"/>
      <c r="G2190" s="107"/>
      <c r="H2190" s="107"/>
      <c r="I2190" s="107"/>
      <c r="J2190" s="107"/>
      <c r="K2190" s="107"/>
      <c r="L2190" s="107"/>
      <c r="M2190" s="107"/>
      <c r="N2190" s="107"/>
      <c r="O2190" s="107"/>
      <c r="P2190"/>
      <c r="Q2190"/>
      <c r="R2190" s="108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</sheetData>
  <mergeCells count="1">
    <mergeCell ref="A1:R2"/>
  </mergeCells>
  <printOptions horizontalCentered="1"/>
  <pageMargins left="0.2" right="0.2" top="0.5" bottom="0.5" header="0.3" footer="0.3"/>
  <pageSetup paperSize="9" scale="62" orientation="landscape" r:id="rId1"/>
  <ignoredErrors>
    <ignoredError sqref="O79" formula="1"/>
    <ignoredError sqref="P69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Health Portfolio-SEPT'18</vt:lpstr>
      <vt:lpstr>Miscellaneous portfolio-SEPT'18</vt:lpstr>
      <vt:lpstr>Segmentwise Report SEPT 2018</vt:lpstr>
      <vt:lpstr>'Segmentwise Report SEPT 2018'!Print_Titles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poonam</cp:lastModifiedBy>
  <cp:lastPrinted>2018-09-18T07:30:48Z</cp:lastPrinted>
  <dcterms:created xsi:type="dcterms:W3CDTF">2017-03-30T08:47:18Z</dcterms:created>
  <dcterms:modified xsi:type="dcterms:W3CDTF">2018-10-31T10:09:20Z</dcterms:modified>
</cp:coreProperties>
</file>